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6\Desktop\"/>
    </mc:Choice>
  </mc:AlternateContent>
  <bookViews>
    <workbookView xWindow="0" yWindow="0" windowWidth="28770" windowHeight="12150"/>
  </bookViews>
  <sheets>
    <sheet name="հավելված 2" sheetId="5" r:id="rId1"/>
    <sheet name="հավելված 1" sheetId="6" r:id="rId2"/>
  </sheets>
  <calcPr calcId="162913"/>
</workbook>
</file>

<file path=xl/calcChain.xml><?xml version="1.0" encoding="utf-8"?>
<calcChain xmlns="http://schemas.openxmlformats.org/spreadsheetml/2006/main">
  <c r="G126" i="6" l="1"/>
  <c r="F126" i="6"/>
  <c r="E126" i="6"/>
  <c r="H125" i="6"/>
  <c r="H123" i="6"/>
  <c r="H122" i="6"/>
  <c r="H121" i="6"/>
  <c r="H120" i="6"/>
  <c r="H119" i="6"/>
  <c r="H118" i="6"/>
  <c r="H117" i="6"/>
  <c r="H116" i="6"/>
  <c r="G112" i="6"/>
  <c r="F111" i="6"/>
  <c r="H111" i="6" s="1"/>
  <c r="E111" i="6"/>
  <c r="E112" i="6" s="1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G95" i="6"/>
  <c r="F95" i="6"/>
  <c r="H94" i="6"/>
  <c r="H92" i="6"/>
  <c r="H91" i="6"/>
  <c r="E91" i="6"/>
  <c r="E95" i="6" s="1"/>
  <c r="H90" i="6"/>
  <c r="H89" i="6"/>
  <c r="H88" i="6"/>
  <c r="H87" i="6"/>
  <c r="H86" i="6"/>
  <c r="H85" i="6"/>
  <c r="H84" i="6"/>
  <c r="H83" i="6"/>
  <c r="H82" i="6"/>
  <c r="G80" i="6"/>
  <c r="F80" i="6"/>
  <c r="H79" i="6"/>
  <c r="F79" i="6"/>
  <c r="E79" i="6"/>
  <c r="E80" i="6" s="1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E62" i="6"/>
  <c r="E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F20" i="6"/>
  <c r="G15" i="6"/>
  <c r="G14" i="6"/>
  <c r="H14" i="6" s="1"/>
  <c r="H10" i="6"/>
  <c r="H18" i="6" s="1"/>
  <c r="G10" i="6"/>
  <c r="G9" i="6"/>
  <c r="G18" i="6" s="1"/>
  <c r="F8" i="6"/>
  <c r="F18" i="6" s="1"/>
  <c r="E8" i="6"/>
  <c r="E18" i="6" s="1"/>
  <c r="F7" i="6"/>
  <c r="E7" i="6"/>
  <c r="H80" i="6" l="1"/>
  <c r="H95" i="6"/>
  <c r="H126" i="6"/>
  <c r="H129" i="6"/>
  <c r="F112" i="6"/>
  <c r="G131" i="6"/>
  <c r="E131" i="6"/>
  <c r="H112" i="6"/>
  <c r="F62" i="6"/>
  <c r="F131" i="6" s="1"/>
  <c r="G20" i="6"/>
  <c r="G62" i="6" s="1"/>
  <c r="H20" i="6" l="1"/>
  <c r="H62" i="6" s="1"/>
  <c r="H131" i="6" s="1"/>
  <c r="J330" i="5" l="1"/>
  <c r="J241" i="5"/>
  <c r="J240" i="5"/>
  <c r="J210" i="5"/>
  <c r="J209" i="5"/>
  <c r="J196" i="5"/>
  <c r="J145" i="5"/>
  <c r="J136" i="5"/>
  <c r="J133" i="5"/>
  <c r="J112" i="5"/>
  <c r="F111" i="5"/>
  <c r="J111" i="5" s="1"/>
  <c r="F110" i="5"/>
  <c r="J110" i="5" s="1"/>
  <c r="F109" i="5"/>
  <c r="J109" i="5" s="1"/>
  <c r="F108" i="5"/>
  <c r="J108" i="5" s="1"/>
  <c r="F107" i="5"/>
  <c r="J107" i="5" s="1"/>
  <c r="F106" i="5"/>
  <c r="J106" i="5" s="1"/>
  <c r="F105" i="5"/>
  <c r="J105" i="5" s="1"/>
  <c r="F104" i="5"/>
  <c r="I104" i="5" s="1"/>
  <c r="J104" i="5" s="1"/>
  <c r="J103" i="5"/>
  <c r="J102" i="5"/>
  <c r="J101" i="5"/>
  <c r="J100" i="5"/>
  <c r="J90" i="5"/>
</calcChain>
</file>

<file path=xl/sharedStrings.xml><?xml version="1.0" encoding="utf-8"?>
<sst xmlns="http://schemas.openxmlformats.org/spreadsheetml/2006/main" count="762" uniqueCount="464">
  <si>
    <t>Բազկաթոռ</t>
  </si>
  <si>
    <t>Þ³Ñ³·áñÍÙ³Ý ï³ñ»ÃÇí</t>
  </si>
  <si>
    <t>²Ýí³ÝáõÙ</t>
  </si>
  <si>
    <t>ÐÐ</t>
  </si>
  <si>
    <t>ø³Ý³Ï</t>
  </si>
  <si>
    <t>ÀÝ¹³Ù»ÝÁ</t>
  </si>
  <si>
    <t>Դաշնամուր</t>
  </si>
  <si>
    <t>Ամբիոն</t>
  </si>
  <si>
    <t>Սեղան</t>
  </si>
  <si>
    <t>Աթոռ</t>
  </si>
  <si>
    <t>Գրասեղան</t>
  </si>
  <si>
    <t>Գրքապահարան</t>
  </si>
  <si>
    <t>Զգեստապահարան</t>
  </si>
  <si>
    <t>Գրապահարան</t>
  </si>
  <si>
    <t>Սեղան համակարգչի</t>
  </si>
  <si>
    <t>Լազերային տպիչ</t>
  </si>
  <si>
    <t>Աղբարկղ</t>
  </si>
  <si>
    <t>համակարգիչ</t>
  </si>
  <si>
    <t>ցուցատախտակ</t>
  </si>
  <si>
    <t>Մոնիտոր</t>
  </si>
  <si>
    <t>Ինժեկտր</t>
  </si>
  <si>
    <t>Համակարգիչ</t>
  </si>
  <si>
    <t>Սառնարան</t>
  </si>
  <si>
    <t>Աթոռներ</t>
  </si>
  <si>
    <t>Կախիչ</t>
  </si>
  <si>
    <t>Գառնեզ</t>
  </si>
  <si>
    <t>Գրադարան</t>
  </si>
  <si>
    <t>Գրականություն</t>
  </si>
  <si>
    <t>Խոտհնձիչ</t>
  </si>
  <si>
    <t>Մանկական պահարան</t>
  </si>
  <si>
    <t>Հեռուստացույց</t>
  </si>
  <si>
    <t>Գազօջախ</t>
  </si>
  <si>
    <t>Պահարան</t>
  </si>
  <si>
    <t>ՀՀ Սյունիքի մարզի Խնածախի համայնքի հիմնական միջոցների ցանկ</t>
  </si>
  <si>
    <t>Նվագարկիչ</t>
  </si>
  <si>
    <t>Համակարգիչ՝սերվեր</t>
  </si>
  <si>
    <t>ցուցափեղք</t>
  </si>
  <si>
    <t>գրասեղան</t>
  </si>
  <si>
    <t>Գրքեր</t>
  </si>
  <si>
    <t>ՀՀ Սյունիքի մարզի Խոզնավարի համայնքի հիմնական միջոցների ցանկ</t>
  </si>
  <si>
    <t>Կախարան</t>
  </si>
  <si>
    <t>Տումբոչկա</t>
  </si>
  <si>
    <t>ՀՀ Սյունիքի մարզի Կոռնիձորի համայնքի հիմնական միջոցների ցանկ</t>
  </si>
  <si>
    <t>շերտավարագույր</t>
  </si>
  <si>
    <t>բազմոց</t>
  </si>
  <si>
    <t>բազկաթոռ</t>
  </si>
  <si>
    <t>աթոռ</t>
  </si>
  <si>
    <t>ՀՀ Սյունիքի մարզի Վաղատուրի համայնքի հիմնական միջոցների ցանկ</t>
  </si>
  <si>
    <t>Դարակ</t>
  </si>
  <si>
    <t>Շիրմ</t>
  </si>
  <si>
    <t>ընթերցասեղան</t>
  </si>
  <si>
    <t>էտաժերկա</t>
  </si>
  <si>
    <t>գրապահարան</t>
  </si>
  <si>
    <t>Ընթերցասեղան</t>
  </si>
  <si>
    <t>ցուցափեղկ</t>
  </si>
  <si>
    <t>ՀՀ Սյունիքի մարզի Քարաշենի համայնքի հիմնական միջոցների ցանկ</t>
  </si>
  <si>
    <t>Բազմոց</t>
  </si>
  <si>
    <t>սեղան</t>
  </si>
  <si>
    <t>ՀՀ Սյունիքի մարզի Արավուսի համայնքի հիմնական միջոցների ցանկ</t>
  </si>
  <si>
    <t>Նստարան մանկական</t>
  </si>
  <si>
    <t>Համակարգչի սեղան</t>
  </si>
  <si>
    <t>Էլեկտրական տաքացուցիչ</t>
  </si>
  <si>
    <t>Կոշիկների պահարան</t>
  </si>
  <si>
    <t>Մահճակալ մանկական</t>
  </si>
  <si>
    <t>Դաշնամուր Կոմիտաս</t>
  </si>
  <si>
    <t>Սեղան մանկական</t>
  </si>
  <si>
    <t>Սառնարան HETACHI</t>
  </si>
  <si>
    <t>Հեռուստացույց  LG</t>
  </si>
  <si>
    <t>Փոշեկուլ «SAMSUNG»</t>
  </si>
  <si>
    <t>Լվացքի մեքենա</t>
  </si>
  <si>
    <t>Ջրատաքացուցիչ 100լ</t>
  </si>
  <si>
    <t>Սառնարան «SAMSUNG»</t>
  </si>
  <si>
    <t>Ջրատաքացուցիչ  «ПИКА»</t>
  </si>
  <si>
    <t>Խոհանոցի լվացարան</t>
  </si>
  <si>
    <t>Խոհանոցի սեղան</t>
  </si>
  <si>
    <t>Խոհանոցի պահարան</t>
  </si>
  <si>
    <t>Գազօջախ 3տեղանոց</t>
  </si>
  <si>
    <t>Մանկական մահճակալ</t>
  </si>
  <si>
    <t>Աթոռ մանկական</t>
  </si>
  <si>
    <t>Գորգ /պալաս/</t>
  </si>
  <si>
    <t>Մագնիտոֆոն</t>
  </si>
  <si>
    <t>Դաշնամուր  «Կոմիտաս»</t>
  </si>
  <si>
    <t>Դաշնամուր «Տվերց»</t>
  </si>
  <si>
    <t>Սառնարան «Զիլ»</t>
  </si>
  <si>
    <t>Հեռուստացույց   «Չայկա»</t>
  </si>
  <si>
    <t>Սեղան մեծ</t>
  </si>
  <si>
    <t>Գորգ    /պալաս/</t>
  </si>
  <si>
    <t>Սեղան 1, աթոռ 19</t>
  </si>
  <si>
    <t>Սառնարան «Տոշիբա»</t>
  </si>
  <si>
    <t>Տեղ համայնքի  Կոռնիձոր   ՆՈՒՀ-ի   գույքի ցանկ</t>
  </si>
  <si>
    <t>ØáÝÇïáñ Dell 21.5 Monitor E2216H</t>
  </si>
  <si>
    <t xml:space="preserve">Ð³Ù³Ï³ñ·Çã ThinkCentre M700 Tower CPU: </t>
  </si>
  <si>
    <t>²ÝË³÷³Ý ëÝáõóÙ³Ý ë³ñù APC Back-UPS 700VA BX700UI</t>
  </si>
  <si>
    <t>ê»ñí»ñ Lenovo System x3100 M5</t>
  </si>
  <si>
    <t xml:space="preserve">Ìñ³·ñ³ÛÇÝ ³å³ÑáíáõÙ 1 (ë»ñí»ñÇ Ñ³Ù³ñ) 8 x WinSvrSTDCore 2016 </t>
  </si>
  <si>
    <t xml:space="preserve">Ìñ³·ñ³ÛÇÝ ³å³ÑáíáõÙ 1 (ë»ñí»ñÇ Ñ³Ù³ñ) SQLSvrStd 2016 ENG OLP A </t>
  </si>
  <si>
    <t xml:space="preserve">²ÝË³÷³Ý ëÝáõóÙ³Ý ë³ñù 2 APC Smart-UPS 1500VA SMT1500I, </t>
  </si>
  <si>
    <t xml:space="preserve">ò³Ýó³ÛÇÝ ÏáÝó»ïñ³ïáñ 1 TP-Link SG1008D, </t>
  </si>
  <si>
    <t xml:space="preserve">²ñï³ùÇÝ ÏñÇã DELL Portable Backup Hard </t>
  </si>
  <si>
    <t>îíÛ³ÉÝ»ñÇ å³Ñáó D-Link DNS-340L</t>
  </si>
  <si>
    <t>êÏ³Ý»ñ 2 Canon CanoScan LiDE 120</t>
  </si>
  <si>
    <t xml:space="preserve">ò³Ýó³ÛÇÝ ÏáÝó»ïñ³ïáñ LAN Switch 1 TP-Link SG1008D  </t>
  </si>
  <si>
    <t>Ð³Ù³Ï³ñ·Çã Think Centre M700 Tower CPU</t>
  </si>
  <si>
    <t>êÏ³Ý»ñ 2 Canon CanoScan LIDE120</t>
  </si>
  <si>
    <t>ò³Ýó³ÛÇÝ ÏáÝó»ïñ³ïáñ 1/LAN Switch 1</t>
  </si>
  <si>
    <t xml:space="preserve">ØáÝÇïáñ DELL E-series  E2214H 54.6cm </t>
  </si>
  <si>
    <t xml:space="preserve">Ð³Ù³Ï³ñ·Çã DELL OptiPlex 3020 </t>
  </si>
  <si>
    <t>²ÝË³÷³Ý ëÝáõóÙ³Ý ë³ñù Mercury UPS 850 Elite Pro</t>
  </si>
  <si>
    <t xml:space="preserve">ò³Ýó³ÛÇÝ ÏáÝó»ïñ³ïáñ D-Link DGS-1008A            </t>
  </si>
  <si>
    <t>Շտապ օգնության ավտոմեքենա</t>
  </si>
  <si>
    <t>Վարչական  նստավայր</t>
  </si>
  <si>
    <t>Դրամարկղ երկաթյա</t>
  </si>
  <si>
    <t>Սեղանի  կողադիր</t>
  </si>
  <si>
    <t xml:space="preserve">Բազկաթոռ </t>
  </si>
  <si>
    <t>Աթոռ գրասենյակային</t>
  </si>
  <si>
    <t>անխափան սնուցման սարք /UPS/</t>
  </si>
  <si>
    <t>պատճենահանման սարք</t>
  </si>
  <si>
    <t>Նիստերի սեղան</t>
  </si>
  <si>
    <t>Համակարգիչ Core i3</t>
  </si>
  <si>
    <t>Դյուրակիր համակարգիչ Lenovo</t>
  </si>
  <si>
    <t>Բազմաֆունկ.սարքCanon3010</t>
  </si>
  <si>
    <t>Էլեկտրոջեռուցիչ LUXEL</t>
  </si>
  <si>
    <t>Մշակույթի   տուն</t>
  </si>
  <si>
    <t>Թենիսի ցանց</t>
  </si>
  <si>
    <t>Դահլիճի  փափուկ բազկաթոռ</t>
  </si>
  <si>
    <t>Բոքսի տանձիկ</t>
  </si>
  <si>
    <t>Շախմատի կաբ.աթոռներ</t>
  </si>
  <si>
    <t>Շախմատի կաբ.սեղաններ</t>
  </si>
  <si>
    <t>Գրասեղան  երկկողմանի</t>
  </si>
  <si>
    <t>Կատալոգ  Պահարան</t>
  </si>
  <si>
    <t>Գրադարակ  երկաթյա</t>
  </si>
  <si>
    <t>Մեքենա-սարքավորումներ</t>
  </si>
  <si>
    <t>հեռուստացույց ORVIKA</t>
  </si>
  <si>
    <t>գրասեղանի կոմպլեկտ</t>
  </si>
  <si>
    <t>Մետաղական դուռ</t>
  </si>
  <si>
    <t>Համակարգիչ՝ պրոցեսոր</t>
  </si>
  <si>
    <t>աթոռ թատերական</t>
  </si>
  <si>
    <t>գրասեղան միակողմանի</t>
  </si>
  <si>
    <t>գրադարակ երկաթյա</t>
  </si>
  <si>
    <t>Ռադիոլա,ռիգոնդա</t>
  </si>
  <si>
    <t>Տրակտոր     ДТ-75 НГ</t>
  </si>
  <si>
    <t>Հացահ.կոմբայն   СК -5</t>
  </si>
  <si>
    <t>Հացահ.կոմբայն    СК -5</t>
  </si>
  <si>
    <t>Շարքացան      С 3-4-3,6</t>
  </si>
  <si>
    <t>Շարքացան       С 3-4-3,6</t>
  </si>
  <si>
    <t>հացահատիկի սերմզտիչ</t>
  </si>
  <si>
    <t>Հատիկաջարդիչ   КДУ-2</t>
  </si>
  <si>
    <t>Սրսկիչ              ОПВ  -1200</t>
  </si>
  <si>
    <t>Խոտ հնձիչ  КС - 2,1</t>
  </si>
  <si>
    <t>Խոտ մամլիչ  ПСБ  -1-6</t>
  </si>
  <si>
    <t>Գութան           ПП -4-35</t>
  </si>
  <si>
    <t>Տրակտորային Կցասայլակ</t>
  </si>
  <si>
    <t>Սեղան  գրասենյակային</t>
  </si>
  <si>
    <t xml:space="preserve">Սեղան  </t>
  </si>
  <si>
    <t>Նստարան  10 տեղանոց</t>
  </si>
  <si>
    <t>Կշեռք  ավտոմեքենայի</t>
  </si>
  <si>
    <t>Գրադարակ երկաթյա</t>
  </si>
  <si>
    <t>Աթոռ կիսափափուկ</t>
  </si>
  <si>
    <t>Կատալոգի արկղ</t>
  </si>
  <si>
    <t>Հանրագիտարան 5-13-րդ հատորներ</t>
  </si>
  <si>
    <t>Մանկ. Հանրագիտ. 1-4 հատոր</t>
  </si>
  <si>
    <t>Բառարան հայ-ռուսերեն</t>
  </si>
  <si>
    <t>Բառարան  հայերեն</t>
  </si>
  <si>
    <t>Գրասեղան միակողմանի</t>
  </si>
  <si>
    <t>Գրասեղան երկկողմանի</t>
  </si>
  <si>
    <t>Երկաթյա  պահարան</t>
  </si>
  <si>
    <t>գրասենյակային սեղան</t>
  </si>
  <si>
    <t>էլ. Ռադիատոր NIKAL</t>
  </si>
  <si>
    <t>Էլ. Ռադիատոր GEEXELL  3640</t>
  </si>
  <si>
    <t>Համակարգչային սեղան</t>
  </si>
  <si>
    <t>համակարգչային աթոռ</t>
  </si>
  <si>
    <t>հաշվապահական սեղան</t>
  </si>
  <si>
    <t>Ավտոմեքենա KIA 199LL70</t>
  </si>
  <si>
    <t xml:space="preserve">Լ³½»ñ³ÛÇÝ ïåÇã Canon i-SENSYS LBP252dw     </t>
  </si>
  <si>
    <t xml:space="preserve">նստատեղ </t>
  </si>
  <si>
    <t>Կախիչ մեբելի</t>
  </si>
  <si>
    <t>Սեղան մեբելի</t>
  </si>
  <si>
    <t>Չհրկիզվող պահարան</t>
  </si>
  <si>
    <t>Հեռուստացույցի տակդիր</t>
  </si>
  <si>
    <t>Պալաս դեղնավուն</t>
  </si>
  <si>
    <t>Նստարան 3 տեղանոց</t>
  </si>
  <si>
    <t>Պալաս  Կարմիր</t>
  </si>
  <si>
    <t>Սեղան բեմի</t>
  </si>
  <si>
    <t>Սեղան գրասենյակային</t>
  </si>
  <si>
    <t>Պատվո տախտակ</t>
  </si>
  <si>
    <t>Սեղան փոքր</t>
  </si>
  <si>
    <t>թատերական աթոռ</t>
  </si>
  <si>
    <t>կատալոգի  արկղ</t>
  </si>
  <si>
    <t>Գրադարակ փայտյա</t>
  </si>
  <si>
    <t>Կորպուսնոյ մեբել</t>
  </si>
  <si>
    <t>Գրասեղան /մշակ.տուն/</t>
  </si>
  <si>
    <t>Սեղան հեռուստացույցի</t>
  </si>
  <si>
    <t>Աթոռ թատերական</t>
  </si>
  <si>
    <t xml:space="preserve">Լ³½»ñ³ÛÇÝ ïåÇã Canon i-SENSYS LBP252dw </t>
  </si>
  <si>
    <t xml:space="preserve">Լ³½»ñ³ÛÇÝ ïåÇã Xerox Phaser 3320DNI,     </t>
  </si>
  <si>
    <t>Էլ․ գազօջախ ջեռոց</t>
  </si>
  <si>
    <t>Տեղ 2    ՆՈՒՀ-ի   գույքի ցանկ</t>
  </si>
  <si>
    <t>Գրասեղան մանկ․ երկար</t>
  </si>
  <si>
    <t>Էլ․ Տիտան</t>
  </si>
  <si>
    <t>Էլ․ գազօջախ /պլիտա/</t>
  </si>
  <si>
    <t>¶ÛáõÕ³ï»ËÝÇÏ³Ý ¨ ·áñÍÇùÝ»ñ</t>
  </si>
  <si>
    <t>Համակարգիչ ASUS-22</t>
  </si>
  <si>
    <t>Պրոեկտոր  EPSON EB-XOS</t>
  </si>
  <si>
    <t>Խոսափող անլար /MAX DH 744/</t>
  </si>
  <si>
    <t>Նվագակիչ բարձրախոս/MAX l 1151USB/mmc</t>
  </si>
  <si>
    <t>Մալուխ/բարձրախոսի/</t>
  </si>
  <si>
    <t>Հենակ բարձրախոսի</t>
  </si>
  <si>
    <t>Աթոռներ սև</t>
  </si>
  <si>
    <t>UPS 850vt</t>
  </si>
  <si>
    <t>ՀԾ հաշվապահական ծրագիր</t>
  </si>
  <si>
    <t>Հորիզոնական շերտավարագույրներ</t>
  </si>
  <si>
    <t>Տեղ համայնքի անվամբ մուտքի դեկոր</t>
  </si>
  <si>
    <t>Համակարգիչ G4400 HDD500gb RAM4gb,mwnitw8 LED 20LG-գաղտնի մաս</t>
  </si>
  <si>
    <t>Դյուրակիր համակարգիչ ASUS</t>
  </si>
  <si>
    <t>Համակարգիչ պրոցեսոր ,մկնիկ դինամիկ , ստեղնաշար Genius, մոնիտոր  Asus2</t>
  </si>
  <si>
    <t>Տպիչ սարք Canon</t>
  </si>
  <si>
    <t>Գրասեղան սպիտակ,հենակմաղքը մետաղական քառ.խողովակն.-FRN-01.1.FRN-01.2/1600x850x750/</t>
  </si>
  <si>
    <t>Գրասեղան սպիտակ,հենակմաղքը մետաղական քառ.խողովակն.-FRN-02/1950x850x1200</t>
  </si>
  <si>
    <t>պահարան երկկփեղկ դռներով ,սպիտակFRN-03/470x700x2100/</t>
  </si>
  <si>
    <t>Պահարան քաշովի դարակներով,սպիտակFRN-04 /1000x700x600/</t>
  </si>
  <si>
    <t>Պահարան վեց քաշովի դարակներով,սպիտակFRN-06/1000x450x600/</t>
  </si>
  <si>
    <t>Պահարան երեք  քաշովի դարակներով,սպիտակFRN-07/650x450x600/</t>
  </si>
  <si>
    <t>Պահարան հագուստի ներկառուցվածFRN-08/</t>
  </si>
  <si>
    <t>Աթոռ անիվներով FRN-09</t>
  </si>
  <si>
    <t>աթոռ սպիտակ FRN-10</t>
  </si>
  <si>
    <t>Պլաստիկ բազկաթոռ սև FRN-11</t>
  </si>
  <si>
    <t>Պահարան երկփեղք ստորին խուլ,վերին ապակե դռներով ,սպիտակ,FRN -05.1,FRN-05.2 /470x450x2100/</t>
  </si>
  <si>
    <t>Լազերային տպիչ Canon i-SENSYS LBP252dw</t>
  </si>
  <si>
    <t>Սկաններ 1/Canon image  FORMULA DR-C130</t>
  </si>
  <si>
    <t>պատճենահանման սարքCanon image RUNNER2204N</t>
  </si>
  <si>
    <t>Ցանցային կոնցետրատոր 2/TP.Link SG1016</t>
  </si>
  <si>
    <t>Համակարգիչ(HP 290 G2 MT)</t>
  </si>
  <si>
    <t>Մոնիտոր(Philips 21,5)</t>
  </si>
  <si>
    <t>անխափան սնուցման սարք /UPS/(Merkury Elite650PRO)</t>
  </si>
  <si>
    <t>Բազմաֆունկցիոնալ պատճենահանման .սարք Canon3010(HP laserjet Pro MFP)</t>
  </si>
  <si>
    <t>Տեսախցիկային համակարգ</t>
  </si>
  <si>
    <t>Շախմատի սեղան</t>
  </si>
  <si>
    <t>Աթոռի հետադիր</t>
  </si>
  <si>
    <t>Համակարգչային սեղան(1.41x700x780)</t>
  </si>
  <si>
    <t>Համակարգչային սեղան(1,30x0,65x780)</t>
  </si>
  <si>
    <t>Պրոցեսորի տակդիր(700x500x130)</t>
  </si>
  <si>
    <t>Գրապահարան երկդռնանի(900x1850x360)</t>
  </si>
  <si>
    <t>Գրապահարան բաց(1040x400x360)</t>
  </si>
  <si>
    <t>Նիստերի սեղան(2500x1300x820)</t>
  </si>
  <si>
    <t>Տումբա երկու դարակով(450x450x750)</t>
  </si>
  <si>
    <t>Սեղան նիստերի(2.20x0,65x0,80)</t>
  </si>
  <si>
    <t>Ցուցատախտակ(A116)</t>
  </si>
  <si>
    <t xml:space="preserve">Փափուկ աթոռ </t>
  </si>
  <si>
    <t>Գրասենյակային հոլովակավոր բազկաթոռ/համ.ղեկավարի/</t>
  </si>
  <si>
    <t>Բարձր ճնշման վառելիքային պոմպի ախտորոշման ստենդ</t>
  </si>
  <si>
    <t>Բազմաֆունկցիոնալ անիվավոր էքսկավատոր JCB</t>
  </si>
  <si>
    <t>Ավտոգրեյդեր ГЦ 10-07</t>
  </si>
  <si>
    <t>Աղբատար մեքենա հետևի բարձմամբКАМАЗ КО-450-12</t>
  </si>
  <si>
    <t>Բեռնատար ինքնաթափ մեքենաMAZ 551605-280</t>
  </si>
  <si>
    <t>Միկրոավտոբուս Բ GAZ 32212-764</t>
  </si>
  <si>
    <t>Միկրոավտոբուս 13 տեղանոց GAZ 32173-753</t>
  </si>
  <si>
    <t>Ինքնագնաց խոտհնձիչ Мащера Е-403</t>
  </si>
  <si>
    <t>Վթարավերանորոգման շարժական արհեստանոց ГАЗ 33086-1178</t>
  </si>
  <si>
    <t>Ավտոկռունկ Մանիպուլյատոր ГАЗ 33098-1837</t>
  </si>
  <si>
    <t>Բեռնատար աղբատար մեքենաներГАЗ КО -440-1-ГАЗ-3307</t>
  </si>
  <si>
    <t>Խմելու ջրի պոմպ</t>
  </si>
  <si>
    <t>ՏԵՂ-ի թիվ 1 ՆՈՒՀ                                         Տեղ բնակավայր</t>
  </si>
  <si>
    <t>ՏԵՂ-ի թիվ 1 ՆՈՒՀ                                                                                                                                       Տեղ համայնքի  Խնածախ բնակավայրի խումբ</t>
  </si>
  <si>
    <t xml:space="preserve">Պահարան </t>
  </si>
  <si>
    <t>Գրասեղան 1 տումբանի</t>
  </si>
  <si>
    <t>Աթոռ սև</t>
  </si>
  <si>
    <t>լազերային մետրTotal TMT5401 40մ</t>
  </si>
  <si>
    <t>Մետաղական աղբարկղեր</t>
  </si>
  <si>
    <t>Տեղ համայնքի կոմունալ սպասարկում և բարեկարգում ՀՈԱԿ</t>
  </si>
  <si>
    <t>Մաշվածություն</t>
  </si>
  <si>
    <t>Մնացորդային արժեք</t>
  </si>
  <si>
    <t>Միավորի վերագնահատվածաñÅ»ùÁ                                 /ՀՀ դրամ/</t>
  </si>
  <si>
    <t>¶áõÙ³ñ                        /ՀՀ դրամ/</t>
  </si>
  <si>
    <t>Ավտոկայանատեղի</t>
  </si>
  <si>
    <t>Վառելիքի պահեստ</t>
  </si>
  <si>
    <t>Զոդող սարք/Сварочный аппарат/</t>
  </si>
  <si>
    <t>ընդամենը</t>
  </si>
  <si>
    <t>Ց ՈՒ Ց Ա Կ</t>
  </si>
  <si>
    <t xml:space="preserve"> ՀՀ  ՍՅՈՒՆԻՔԻ  ՄԱՐԶԻ  ՏԵՂ  ՀԱՄԱՅՆՔԻ  ՀԱՇՎԵԿՇՌՈՒՄ   ՀԱՇՎԱՌՎԱԾ  ՇԵՆՔ- ՇԻՆՈՒԹՅՈՒՆՆԵՐԻ </t>
  </si>
  <si>
    <t>N</t>
  </si>
  <si>
    <t>Շենքերի  և շինությունների անվանում</t>
  </si>
  <si>
    <t>Շահագործման  տարեթիվը</t>
  </si>
  <si>
    <t>մակերեսը /ք.մ./</t>
  </si>
  <si>
    <t>Մեկ միավորի արժեքը /հազ.դրամ/</t>
  </si>
  <si>
    <t>Սկզբնական արժեքը /հազ.դրամ/</t>
  </si>
  <si>
    <t>մաշվածությունը /հազ.դրամ/</t>
  </si>
  <si>
    <t>հաշվեկշռային արժեքը /հազ.դրամ/</t>
  </si>
  <si>
    <t>Սեփականության իրավունքի գրանցմանվկայականի տրման տարին ամսաթիվը և համարը</t>
  </si>
  <si>
    <t>վիճակը</t>
  </si>
  <si>
    <t>այլ նշումներ</t>
  </si>
  <si>
    <t>ՏԵՂ</t>
  </si>
  <si>
    <t>Գյուղապետարանի շենք</t>
  </si>
  <si>
    <t>1976թ.</t>
  </si>
  <si>
    <t>ենթ.վերանորոգ.</t>
  </si>
  <si>
    <t>1988թ.</t>
  </si>
  <si>
    <t>Մշակույթի տան շենք</t>
  </si>
  <si>
    <t>նորմալ</t>
  </si>
  <si>
    <t>Անասունների  ջրելատեղ</t>
  </si>
  <si>
    <t>Ջրատար &lt;Քար աղբյուր&gt;</t>
  </si>
  <si>
    <t>Պոմպակայան &lt;Շոր&gt;</t>
  </si>
  <si>
    <t>Ջրատար &lt;Յոթ աղբյուր&gt;</t>
  </si>
  <si>
    <t>Գլխ.փող.լուսավորության ցանց</t>
  </si>
  <si>
    <t>25  սյուն</t>
  </si>
  <si>
    <t>լողանոց</t>
  </si>
  <si>
    <t>Ամբուլատորիա շենքՍ.Բարխուդարյանի 11</t>
  </si>
  <si>
    <t>Ամբուլատ. շենք Ս.Բարխուդարյանի 11/1</t>
  </si>
  <si>
    <t>ԸՆԴԱՄԵՆԸ</t>
  </si>
  <si>
    <t>ԽՆԱԾԱԽ</t>
  </si>
  <si>
    <t>Հին գյուղապետարանի շենք</t>
  </si>
  <si>
    <t>մի մասը փլուզվ.</t>
  </si>
  <si>
    <t>Նոր գյուղապետարանի շենք</t>
  </si>
  <si>
    <t>Մշակույթի  տուն</t>
  </si>
  <si>
    <t>1959թ.</t>
  </si>
  <si>
    <t>Ավտոգարաժ</t>
  </si>
  <si>
    <t>1967թ.</t>
  </si>
  <si>
    <t>ավերված քանդվ.</t>
  </si>
  <si>
    <t>Տրակտորային գարաժ</t>
  </si>
  <si>
    <t>1979թ.</t>
  </si>
  <si>
    <t>զոդման կետ</t>
  </si>
  <si>
    <t>1983թ.</t>
  </si>
  <si>
    <t>Սղոցարան</t>
  </si>
  <si>
    <t>1965թ.</t>
  </si>
  <si>
    <t>Արարողությունների շենք</t>
  </si>
  <si>
    <t>1989թ.</t>
  </si>
  <si>
    <t>Կենցաղի  տուն</t>
  </si>
  <si>
    <t>Մթերավաճառքի կետ</t>
  </si>
  <si>
    <t>1939թ.</t>
  </si>
  <si>
    <t>հացահատիկի պահեստ</t>
  </si>
  <si>
    <t>1940թ.</t>
  </si>
  <si>
    <t>N 1  պահեստ</t>
  </si>
  <si>
    <t>1941թ.</t>
  </si>
  <si>
    <t>N 2 պահեստ</t>
  </si>
  <si>
    <t>1952թ.</t>
  </si>
  <si>
    <t>N 3 պահեստ</t>
  </si>
  <si>
    <t>Մթերային  պահեստ</t>
  </si>
  <si>
    <t>1946թ.</t>
  </si>
  <si>
    <t>Զենքի Պահեստ</t>
  </si>
  <si>
    <t>1973թ.</t>
  </si>
  <si>
    <t>Կաթնատուն</t>
  </si>
  <si>
    <t>1987թ.</t>
  </si>
  <si>
    <t>Կաթի  Պահեստ</t>
  </si>
  <si>
    <t>1962թ.</t>
  </si>
  <si>
    <t>Կարմիր  անկյուն</t>
  </si>
  <si>
    <t>1966թ.</t>
  </si>
  <si>
    <t>Հացի   նոր փուռ</t>
  </si>
  <si>
    <t>1932թ.</t>
  </si>
  <si>
    <t>Հին  փուռ</t>
  </si>
  <si>
    <t>1950թ.</t>
  </si>
  <si>
    <t>Լողանոց դաշտում</t>
  </si>
  <si>
    <t>Կերախոհանոց</t>
  </si>
  <si>
    <t>Էլեկտրաղացի շենք</t>
  </si>
  <si>
    <t>1969թ.</t>
  </si>
  <si>
    <t>Հին սղոցարան</t>
  </si>
  <si>
    <t>1968թ.</t>
  </si>
  <si>
    <t>Վարսավիրանոցի շենք</t>
  </si>
  <si>
    <t>1930թ.</t>
  </si>
  <si>
    <t>Ավտոտնակ բուժարանում</t>
  </si>
  <si>
    <t>1994թ.</t>
  </si>
  <si>
    <t>պոմպակայնի շենք</t>
  </si>
  <si>
    <t>1972թ.</t>
  </si>
  <si>
    <t>Կալի նավես</t>
  </si>
  <si>
    <t>1986թ.</t>
  </si>
  <si>
    <t>Կովանոց</t>
  </si>
  <si>
    <t>Հորթանոց</t>
  </si>
  <si>
    <t>1953թ.</t>
  </si>
  <si>
    <t>Անասնաշենք դառի ձորում</t>
  </si>
  <si>
    <t>Անասնաշենք դպրոցի մոտ</t>
  </si>
  <si>
    <t>1964թ.</t>
  </si>
  <si>
    <t>Անասնաշենքի խաչի խութում</t>
  </si>
  <si>
    <t>Մատղաշի  գոմ</t>
  </si>
  <si>
    <t>Մատղաշի  գոմ կարմիր քերծ</t>
  </si>
  <si>
    <t>1978թ.</t>
  </si>
  <si>
    <t>Ֆերմային պահեստ</t>
  </si>
  <si>
    <t>Մեղվանոցի շենք</t>
  </si>
  <si>
    <t>1960թ.</t>
  </si>
  <si>
    <t>խմելու ջրի ներքին ցանց</t>
  </si>
  <si>
    <t>2008թ.</t>
  </si>
  <si>
    <t xml:space="preserve">ենթակ. վերանոր. </t>
  </si>
  <si>
    <t>Քարաշեն-Խնածախ գազ.</t>
  </si>
  <si>
    <t>2009թ.</t>
  </si>
  <si>
    <t>Մանկապարտեզի շենք</t>
  </si>
  <si>
    <t>1975թ.</t>
  </si>
  <si>
    <t>Արոտավայրերի ջրարբիացման ցանցը սնող Ջիլի ջրամբարի դոտացիոն ջրատար</t>
  </si>
  <si>
    <t>Ընդամենը</t>
  </si>
  <si>
    <t>ԽՈԶՆԱՎԱՐ</t>
  </si>
  <si>
    <t>1970թ.</t>
  </si>
  <si>
    <t>Կովանոց  /մատղաշի/</t>
  </si>
  <si>
    <t>1955թ.</t>
  </si>
  <si>
    <t>Գոմ  մատղաշի</t>
  </si>
  <si>
    <t>1957թ.</t>
  </si>
  <si>
    <t>Մեղվանոց  այգում</t>
  </si>
  <si>
    <t>1947թ.</t>
  </si>
  <si>
    <t>1951թ.</t>
  </si>
  <si>
    <t>Արհեստանոց  դարբնոց</t>
  </si>
  <si>
    <t>Անասնաբուժ. Տեղամաս</t>
  </si>
  <si>
    <t>Ակումբի  շենք</t>
  </si>
  <si>
    <t>1958թ.</t>
  </si>
  <si>
    <t>ենթ.է վերանորոգ.</t>
  </si>
  <si>
    <t>Բուժկետի շենք</t>
  </si>
  <si>
    <t>ԿՈՐՆԻՁՈՐ</t>
  </si>
  <si>
    <t>անավարտ, ավերված</t>
  </si>
  <si>
    <t>Ջրագիծ և կոյուղի</t>
  </si>
  <si>
    <t>1982թ.</t>
  </si>
  <si>
    <t>հրետակոծված</t>
  </si>
  <si>
    <t>Շենք գյուղի  հրապարակով</t>
  </si>
  <si>
    <t>Բաղնիք</t>
  </si>
  <si>
    <t>Գյուղի  ոռոգման ցանց  N1</t>
  </si>
  <si>
    <t>900մ</t>
  </si>
  <si>
    <t>չի գործում</t>
  </si>
  <si>
    <t>Գյուղի  ոռոգման ցանց   N2</t>
  </si>
  <si>
    <t>1974թ.</t>
  </si>
  <si>
    <t>1100մ</t>
  </si>
  <si>
    <t>խմելու ջրի   ավազան/վերևի/</t>
  </si>
  <si>
    <t>Դաշտի  ոռոգման ցանց</t>
  </si>
  <si>
    <t>1971թ.</t>
  </si>
  <si>
    <t>կիսավեր վիճակում</t>
  </si>
  <si>
    <t>խմելու ջրի   ջրագիծ</t>
  </si>
  <si>
    <t>Սիլոսի և սենաժի  խրամատ</t>
  </si>
  <si>
    <t>3հատ</t>
  </si>
  <si>
    <t>Մշակույթի  տան  շենք</t>
  </si>
  <si>
    <t>Մեքենատրակտորային պարկ</t>
  </si>
  <si>
    <t>Անասնագոմ</t>
  </si>
  <si>
    <t>ՎԱՂԱՏՈՒՐ</t>
  </si>
  <si>
    <t>Կովանոց   ներքևի</t>
  </si>
  <si>
    <t>կովանոց 40գլխի /վերևի/</t>
  </si>
  <si>
    <t>1977թ.</t>
  </si>
  <si>
    <t>Մատղաշանոց 160 գլխի</t>
  </si>
  <si>
    <t>1984թ.</t>
  </si>
  <si>
    <t>Ոչխարանոց</t>
  </si>
  <si>
    <t>ենթ. վերան.</t>
  </si>
  <si>
    <t xml:space="preserve">Ոչխարանոց  վերևի </t>
  </si>
  <si>
    <t>Հացահատիկի  պահեստ</t>
  </si>
  <si>
    <t>1937թ.</t>
  </si>
  <si>
    <t>Նավես պահեստին  կից</t>
  </si>
  <si>
    <t>Ավտոմեքենայի  գարաժ</t>
  </si>
  <si>
    <t>Նավես  պարարտանյութի</t>
  </si>
  <si>
    <t>Ջրմուղ ցանց</t>
  </si>
  <si>
    <t>1963թ.</t>
  </si>
  <si>
    <t>վթարային</t>
  </si>
  <si>
    <t>կշեռք</t>
  </si>
  <si>
    <t>1980թ.</t>
  </si>
  <si>
    <t>2017թ.</t>
  </si>
  <si>
    <t>ՔԱՐԱՇԵՆ</t>
  </si>
  <si>
    <t>1981թ.</t>
  </si>
  <si>
    <t>Լողարան</t>
  </si>
  <si>
    <t>Սիլոսի Խրամատ</t>
  </si>
  <si>
    <t>Մսուր -մանկապարտեզ</t>
  </si>
  <si>
    <t>ենթ. վերանորոգմ.</t>
  </si>
  <si>
    <t>Մշակույթի տուն</t>
  </si>
  <si>
    <t>Աղբյուր նոր գյուղում</t>
  </si>
  <si>
    <t>Կոյուղու ներքին ցանց</t>
  </si>
  <si>
    <t>1990թ.</t>
  </si>
  <si>
    <t>475.380</t>
  </si>
  <si>
    <t>Սիլոսի խրամատ</t>
  </si>
  <si>
    <t>1985թ.</t>
  </si>
  <si>
    <t>Ավտոտնակ</t>
  </si>
  <si>
    <t>Ավտոկշեռք</t>
  </si>
  <si>
    <t>ԱՐԱՎՈՒՍ</t>
  </si>
  <si>
    <t>ենթակա է վերանոր</t>
  </si>
  <si>
    <t>ՑՈՒՑԱԿ</t>
  </si>
  <si>
    <t xml:space="preserve"> ՀՀ  ՍՅՈՒՆԻՔԻ  ՄԱՐԶԻ  ՏԵՂ  ՀԱՄԱՅՆՔԻ  ՀԱՇՎԵԿՇՌՈՒՄ   ՀԱՇՎԱՌՎԱԾ
  ՀԻՄՆԱԿԱՆ ՄԻՋՈՑՆԵՐԻ</t>
  </si>
  <si>
    <t>հավելված N 1
 ՀՀ Սյունիքի մարզի
 Տեղ համայնքի ավագանու 2020թ. փետրվարի 27-ի N 3-Ա որոշման</t>
  </si>
  <si>
    <t>հավելված N 2
 ՀՀ Սյունիքի մարզի
 Տեղ համայնքի ավագանու 2020թ. փետրվարի 27-ի N 3-Ա որոշման</t>
  </si>
  <si>
    <t>Տեղի թիվ 1 մանկապարտեզի
 շենք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</si>
</sst>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6" x14ac:knownFonts="1">
    <font>
      <sz val="11"/>
      <color theme="1"/>
      <name val="Arial Armenian"/>
      <family val="2"/>
      <charset val="1"/>
    </font>
    <font>
      <sz val="11"/>
      <color rgb="FF000000"/>
      <name val="Arial Armenian"/>
      <family val="2"/>
    </font>
    <font>
      <sz val="9"/>
      <color theme="1"/>
      <name val="Arial Armenian"/>
      <family val="2"/>
    </font>
    <font>
      <sz val="12"/>
      <color theme="1"/>
      <name val="Arial Armenian"/>
      <family val="2"/>
    </font>
    <font>
      <b/>
      <sz val="11"/>
      <color theme="1"/>
      <name val="Arial Armenian"/>
      <family val="2"/>
    </font>
    <font>
      <sz val="11"/>
      <color theme="1"/>
      <name val="Arial Armenian"/>
      <family val="2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GHEA Grapalat"/>
      <family val="3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0"/>
      <color theme="1"/>
      <name val="Arial Armenian"/>
      <family val="2"/>
    </font>
    <font>
      <b/>
      <sz val="12"/>
      <color theme="1"/>
      <name val="Arial Armenian"/>
      <family val="2"/>
    </font>
    <font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wrapText="1"/>
    </xf>
    <xf numFmtId="0" fontId="5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horizontal="justify" vertical="top" wrapText="1"/>
    </xf>
    <xf numFmtId="0" fontId="5" fillId="2" borderId="0" xfId="0" applyFont="1" applyFill="1"/>
    <xf numFmtId="0" fontId="5" fillId="0" borderId="2" xfId="0" applyFont="1" applyBorder="1"/>
    <xf numFmtId="0" fontId="5" fillId="0" borderId="4" xfId="0" applyFont="1" applyBorder="1" applyAlignment="1"/>
    <xf numFmtId="0" fontId="5" fillId="0" borderId="0" xfId="0" applyFont="1" applyAlignment="1">
      <alignment vertical="center"/>
    </xf>
    <xf numFmtId="3" fontId="1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justify" vertical="top" wrapText="1"/>
    </xf>
    <xf numFmtId="0" fontId="5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4" fillId="0" borderId="0" xfId="0" applyFont="1"/>
    <xf numFmtId="0" fontId="5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/>
    <xf numFmtId="3" fontId="1" fillId="3" borderId="11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/>
    <xf numFmtId="0" fontId="0" fillId="0" borderId="0" xfId="0" applyAlignment="1"/>
    <xf numFmtId="0" fontId="9" fillId="0" borderId="0" xfId="0" applyFont="1" applyAlignment="1">
      <alignment vertical="distributed"/>
    </xf>
    <xf numFmtId="0" fontId="0" fillId="0" borderId="1" xfId="0" applyBorder="1" applyAlignment="1">
      <alignment vertical="distributed"/>
    </xf>
    <xf numFmtId="0" fontId="12" fillId="0" borderId="1" xfId="0" applyFont="1" applyBorder="1" applyAlignment="1">
      <alignment horizontal="left" vertical="distributed"/>
    </xf>
    <xf numFmtId="0" fontId="0" fillId="0" borderId="1" xfId="0" applyBorder="1" applyAlignment="1">
      <alignment horizontal="center" vertical="distributed"/>
    </xf>
    <xf numFmtId="0" fontId="0" fillId="0" borderId="1" xfId="0" applyBorder="1" applyAlignment="1">
      <alignment horizontal="right" vertical="distributed"/>
    </xf>
    <xf numFmtId="0" fontId="13" fillId="0" borderId="2" xfId="0" applyFont="1" applyBorder="1" applyAlignment="1">
      <alignment horizontal="center" vertical="distributed"/>
    </xf>
    <xf numFmtId="164" fontId="0" fillId="0" borderId="1" xfId="0" applyNumberFormat="1" applyBorder="1" applyAlignment="1">
      <alignment horizontal="right" vertical="distributed"/>
    </xf>
    <xf numFmtId="165" fontId="0" fillId="0" borderId="1" xfId="0" applyNumberFormat="1" applyBorder="1" applyAlignment="1">
      <alignment horizontal="right" vertical="distributed"/>
    </xf>
    <xf numFmtId="165" fontId="0" fillId="0" borderId="1" xfId="0" applyNumberFormat="1" applyBorder="1" applyAlignment="1">
      <alignment horizontal="center" vertical="distributed"/>
    </xf>
    <xf numFmtId="0" fontId="12" fillId="3" borderId="1" xfId="0" applyFont="1" applyFill="1" applyBorder="1"/>
    <xf numFmtId="0" fontId="12" fillId="0" borderId="1" xfId="0" applyFont="1" applyBorder="1" applyAlignment="1">
      <alignment vertical="distributed"/>
    </xf>
    <xf numFmtId="165" fontId="0" fillId="0" borderId="1" xfId="0" applyNumberFormat="1" applyBorder="1" applyAlignment="1">
      <alignment vertical="distributed"/>
    </xf>
    <xf numFmtId="165" fontId="0" fillId="0" borderId="1" xfId="0" applyNumberFormat="1" applyFont="1" applyBorder="1" applyAlignment="1">
      <alignment horizontal="center" vertical="distributed"/>
    </xf>
    <xf numFmtId="165" fontId="12" fillId="0" borderId="1" xfId="0" applyNumberFormat="1" applyFont="1" applyBorder="1" applyAlignment="1">
      <alignment horizontal="center" vertical="distributed"/>
    </xf>
    <xf numFmtId="0" fontId="12" fillId="0" borderId="2" xfId="0" applyFont="1" applyBorder="1" applyAlignment="1">
      <alignment horizontal="center" vertical="distributed"/>
    </xf>
    <xf numFmtId="0" fontId="12" fillId="0" borderId="1" xfId="0" applyFont="1" applyBorder="1" applyAlignment="1">
      <alignment horizontal="center" vertical="distributed"/>
    </xf>
    <xf numFmtId="0" fontId="14" fillId="3" borderId="1" xfId="0" applyFont="1" applyFill="1" applyBorder="1" applyAlignment="1">
      <alignment vertical="distributed"/>
    </xf>
    <xf numFmtId="0" fontId="15" fillId="3" borderId="1" xfId="0" applyFont="1" applyFill="1" applyBorder="1" applyAlignment="1">
      <alignment vertical="distributed"/>
    </xf>
    <xf numFmtId="0" fontId="14" fillId="3" borderId="1" xfId="0" applyFont="1" applyFill="1" applyBorder="1" applyAlignment="1">
      <alignment horizontal="center" vertical="distributed"/>
    </xf>
    <xf numFmtId="165" fontId="14" fillId="3" borderId="1" xfId="0" applyNumberFormat="1" applyFont="1" applyFill="1" applyBorder="1" applyAlignment="1">
      <alignment vertical="distributed"/>
    </xf>
    <xf numFmtId="165" fontId="14" fillId="3" borderId="1" xfId="0" applyNumberFormat="1" applyFont="1" applyFill="1" applyBorder="1" applyAlignment="1">
      <alignment horizontal="center" vertical="distributed"/>
    </xf>
    <xf numFmtId="165" fontId="15" fillId="3" borderId="1" xfId="0" applyNumberFormat="1" applyFont="1" applyFill="1" applyBorder="1" applyAlignment="1">
      <alignment horizontal="center" vertical="distributed"/>
    </xf>
    <xf numFmtId="0" fontId="15" fillId="3" borderId="2" xfId="0" applyFont="1" applyFill="1" applyBorder="1" applyAlignment="1">
      <alignment horizontal="center" vertical="distributed"/>
    </xf>
    <xf numFmtId="0" fontId="16" fillId="3" borderId="2" xfId="0" applyFont="1" applyFill="1" applyBorder="1" applyAlignment="1">
      <alignment horizontal="center" vertical="distributed"/>
    </xf>
    <xf numFmtId="165" fontId="14" fillId="3" borderId="0" xfId="0" applyNumberFormat="1" applyFont="1" applyFill="1"/>
    <xf numFmtId="0" fontId="14" fillId="3" borderId="0" xfId="0" applyFont="1" applyFill="1"/>
    <xf numFmtId="0" fontId="0" fillId="3" borderId="1" xfId="0" applyFill="1" applyBorder="1" applyAlignment="1">
      <alignment vertical="distributed"/>
    </xf>
    <xf numFmtId="0" fontId="0" fillId="3" borderId="1" xfId="0" applyFill="1" applyBorder="1" applyAlignment="1">
      <alignment horizontal="center" vertical="distributed"/>
    </xf>
    <xf numFmtId="165" fontId="0" fillId="3" borderId="1" xfId="0" applyNumberFormat="1" applyFill="1" applyBorder="1" applyAlignment="1">
      <alignment vertical="distributed"/>
    </xf>
    <xf numFmtId="165" fontId="0" fillId="3" borderId="1" xfId="0" applyNumberFormat="1" applyFill="1" applyBorder="1" applyAlignment="1">
      <alignment horizontal="center" vertical="distributed"/>
    </xf>
    <xf numFmtId="165" fontId="0" fillId="3" borderId="1" xfId="0" applyNumberFormat="1" applyFont="1" applyFill="1" applyBorder="1" applyAlignment="1">
      <alignment horizontal="center" vertical="distributed"/>
    </xf>
    <xf numFmtId="0" fontId="12" fillId="3" borderId="2" xfId="0" applyFont="1" applyFill="1" applyBorder="1" applyAlignment="1">
      <alignment horizontal="center" vertical="distributed"/>
    </xf>
    <xf numFmtId="0" fontId="13" fillId="3" borderId="2" xfId="0" applyFont="1" applyFill="1" applyBorder="1" applyAlignment="1">
      <alignment horizontal="center" vertical="distributed"/>
    </xf>
    <xf numFmtId="0" fontId="0" fillId="3" borderId="0" xfId="0" applyFill="1"/>
    <xf numFmtId="0" fontId="0" fillId="4" borderId="1" xfId="0" applyFill="1" applyBorder="1" applyAlignment="1">
      <alignment vertical="distributed"/>
    </xf>
    <xf numFmtId="0" fontId="12" fillId="4" borderId="1" xfId="0" applyFont="1" applyFill="1" applyBorder="1" applyAlignment="1">
      <alignment horizontal="left" vertical="distributed"/>
    </xf>
    <xf numFmtId="0" fontId="0" fillId="4" borderId="1" xfId="0" applyFill="1" applyBorder="1" applyAlignment="1">
      <alignment horizontal="center" vertical="distributed"/>
    </xf>
    <xf numFmtId="0" fontId="12" fillId="4" borderId="2" xfId="0" applyFont="1" applyFill="1" applyBorder="1" applyAlignment="1">
      <alignment horizontal="center" vertical="distributed"/>
    </xf>
    <xf numFmtId="0" fontId="12" fillId="0" borderId="3" xfId="0" applyFont="1" applyBorder="1" applyAlignment="1">
      <alignment horizontal="center" vertical="distributed"/>
    </xf>
    <xf numFmtId="164" fontId="12" fillId="0" borderId="1" xfId="0" applyNumberFormat="1" applyFont="1" applyBorder="1" applyAlignment="1">
      <alignment horizontal="center" vertical="distributed"/>
    </xf>
    <xf numFmtId="0" fontId="12" fillId="0" borderId="10" xfId="0" applyFont="1" applyBorder="1" applyAlignment="1">
      <alignment horizontal="center" vertical="distributed"/>
    </xf>
    <xf numFmtId="0" fontId="12" fillId="0" borderId="5" xfId="0" applyFont="1" applyBorder="1" applyAlignment="1">
      <alignment vertical="distributed"/>
    </xf>
    <xf numFmtId="0" fontId="12" fillId="0" borderId="5" xfId="0" applyFont="1" applyBorder="1" applyAlignment="1">
      <alignment horizontal="center" vertical="distributed"/>
    </xf>
    <xf numFmtId="0" fontId="0" fillId="0" borderId="1" xfId="0" applyBorder="1"/>
    <xf numFmtId="0" fontId="13" fillId="0" borderId="1" xfId="0" applyFont="1" applyBorder="1" applyAlignment="1">
      <alignment vertical="distributed"/>
    </xf>
    <xf numFmtId="0" fontId="0" fillId="4" borderId="1" xfId="0" applyFill="1" applyBorder="1"/>
    <xf numFmtId="0" fontId="12" fillId="4" borderId="1" xfId="0" applyFont="1" applyFill="1" applyBorder="1" applyAlignment="1">
      <alignment vertical="distributed"/>
    </xf>
    <xf numFmtId="0" fontId="12" fillId="4" borderId="3" xfId="0" applyFont="1" applyFill="1" applyBorder="1" applyAlignment="1">
      <alignment horizontal="center" vertical="distributed"/>
    </xf>
    <xf numFmtId="164" fontId="12" fillId="4" borderId="1" xfId="0" applyNumberFormat="1" applyFont="1" applyFill="1" applyBorder="1" applyAlignment="1">
      <alignment horizontal="center" vertical="distributed"/>
    </xf>
    <xf numFmtId="164" fontId="0" fillId="4" borderId="1" xfId="0" applyNumberFormat="1" applyFill="1" applyBorder="1"/>
    <xf numFmtId="0" fontId="11" fillId="0" borderId="0" xfId="0" applyFont="1"/>
    <xf numFmtId="0" fontId="0" fillId="0" borderId="1" xfId="0" applyBorder="1" applyAlignment="1">
      <alignment vertical="center" wrapText="1"/>
    </xf>
    <xf numFmtId="0" fontId="12" fillId="3" borderId="1" xfId="0" applyFont="1" applyFill="1" applyBorder="1" applyAlignment="1">
      <alignment vertical="distributed"/>
    </xf>
    <xf numFmtId="0" fontId="12" fillId="3" borderId="10" xfId="0" applyFont="1" applyFill="1" applyBorder="1" applyAlignment="1">
      <alignment horizontal="center" vertical="distributed"/>
    </xf>
    <xf numFmtId="0" fontId="12" fillId="3" borderId="1" xfId="0" applyFont="1" applyFill="1" applyBorder="1" applyAlignment="1">
      <alignment horizontal="center" vertical="distributed"/>
    </xf>
    <xf numFmtId="0" fontId="0" fillId="3" borderId="1" xfId="0" applyFill="1" applyBorder="1" applyAlignment="1">
      <alignment horizontal="right" vertical="distributed"/>
    </xf>
    <xf numFmtId="0" fontId="12" fillId="3" borderId="3" xfId="0" applyFont="1" applyFill="1" applyBorder="1" applyAlignment="1">
      <alignment horizontal="center" vertical="distributed"/>
    </xf>
    <xf numFmtId="0" fontId="17" fillId="4" borderId="1" xfId="0" applyFont="1" applyFill="1" applyBorder="1" applyAlignment="1">
      <alignment horizontal="left" vertical="distributed"/>
    </xf>
    <xf numFmtId="164" fontId="0" fillId="4" borderId="1" xfId="0" applyNumberFormat="1" applyFill="1" applyBorder="1" applyAlignment="1">
      <alignment vertical="distributed"/>
    </xf>
    <xf numFmtId="0" fontId="18" fillId="0" borderId="8" xfId="0" applyFont="1" applyFill="1" applyBorder="1" applyAlignment="1">
      <alignment vertical="distributed"/>
    </xf>
    <xf numFmtId="0" fontId="17" fillId="4" borderId="1" xfId="0" applyFont="1" applyFill="1" applyBorder="1" applyAlignment="1">
      <alignment vertical="distributed"/>
    </xf>
    <xf numFmtId="0" fontId="0" fillId="4" borderId="1" xfId="0" applyFont="1" applyFill="1" applyBorder="1" applyAlignment="1">
      <alignment horizontal="center" vertical="distributed"/>
    </xf>
    <xf numFmtId="165" fontId="0" fillId="4" borderId="1" xfId="0" applyNumberFormat="1" applyFont="1" applyFill="1" applyBorder="1" applyAlignment="1">
      <alignment horizontal="center" vertical="distributed"/>
    </xf>
    <xf numFmtId="0" fontId="13" fillId="0" borderId="1" xfId="0" applyFont="1" applyBorder="1" applyAlignment="1">
      <alignment horizontal="center" vertical="distributed"/>
    </xf>
    <xf numFmtId="0" fontId="12" fillId="0" borderId="1" xfId="0" applyFont="1" applyBorder="1"/>
    <xf numFmtId="0" fontId="0" fillId="0" borderId="2" xfId="0" applyBorder="1" applyAlignment="1">
      <alignment vertical="distributed"/>
    </xf>
    <xf numFmtId="0" fontId="12" fillId="4" borderId="1" xfId="0" applyFont="1" applyFill="1" applyBorder="1" applyAlignment="1">
      <alignment horizontal="center" vertical="distributed"/>
    </xf>
    <xf numFmtId="0" fontId="0" fillId="4" borderId="2" xfId="0" applyFill="1" applyBorder="1" applyAlignment="1">
      <alignment vertical="distributed"/>
    </xf>
    <xf numFmtId="0" fontId="0" fillId="5" borderId="0" xfId="0" applyFill="1"/>
    <xf numFmtId="0" fontId="6" fillId="5" borderId="1" xfId="0" applyFont="1" applyFill="1" applyBorder="1" applyAlignment="1">
      <alignment horizontal="left" vertical="distributed"/>
    </xf>
    <xf numFmtId="0" fontId="6" fillId="5" borderId="1" xfId="0" applyFont="1" applyFill="1" applyBorder="1"/>
    <xf numFmtId="164" fontId="6" fillId="5" borderId="1" xfId="0" applyNumberFormat="1" applyFont="1" applyFill="1" applyBorder="1"/>
    <xf numFmtId="0" fontId="7" fillId="0" borderId="0" xfId="0" applyFont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distributed"/>
    </xf>
    <xf numFmtId="0" fontId="0" fillId="0" borderId="5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distributed"/>
    </xf>
    <xf numFmtId="0" fontId="11" fillId="0" borderId="4" xfId="0" applyFont="1" applyBorder="1" applyAlignment="1">
      <alignment horizontal="left" vertical="distributed"/>
    </xf>
    <xf numFmtId="0" fontId="11" fillId="0" borderId="3" xfId="0" applyFont="1" applyBorder="1" applyAlignment="1">
      <alignment horizontal="left" vertical="distributed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0" fillId="0" borderId="0" xfId="0" applyFont="1"/>
    <xf numFmtId="0" fontId="21" fillId="0" borderId="0" xfId="0" applyFont="1"/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164" fontId="23" fillId="5" borderId="1" xfId="0" applyNumberFormat="1" applyFont="1" applyFill="1" applyBorder="1"/>
    <xf numFmtId="0" fontId="24" fillId="0" borderId="0" xfId="0" applyFont="1" applyAlignment="1">
      <alignment horizontal="center" wrapText="1"/>
    </xf>
    <xf numFmtId="3" fontId="20" fillId="0" borderId="6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20" fillId="0" borderId="1" xfId="0" applyNumberFormat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1" fontId="20" fillId="0" borderId="1" xfId="0" applyNumberFormat="1" applyFont="1" applyBorder="1"/>
    <xf numFmtId="0" fontId="9" fillId="0" borderId="0" xfId="0" applyFont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6"/>
  <sheetViews>
    <sheetView tabSelected="1" workbookViewId="0">
      <selection activeCell="L5" sqref="L5"/>
    </sheetView>
  </sheetViews>
  <sheetFormatPr defaultRowHeight="14.25" x14ac:dyDescent="0.2"/>
  <cols>
    <col min="1" max="1" width="6.25" style="4" bestFit="1" customWidth="1"/>
    <col min="2" max="2" width="28.125" style="4" customWidth="1"/>
    <col min="3" max="3" width="9.125" style="4" customWidth="1"/>
    <col min="4" max="4" width="6.875" style="13" customWidth="1"/>
    <col min="5" max="5" width="12.5" style="4" customWidth="1"/>
    <col min="6" max="6" width="11.625" style="4" customWidth="1"/>
    <col min="7" max="7" width="3.875" style="4" hidden="1" customWidth="1"/>
    <col min="8" max="8" width="2.875" style="4" hidden="1" customWidth="1"/>
    <col min="9" max="9" width="9.625" style="4" customWidth="1"/>
    <col min="10" max="10" width="9.5" style="163" customWidth="1"/>
    <col min="11" max="16384" width="9" style="4"/>
  </cols>
  <sheetData>
    <row r="1" spans="1:13" ht="63" customHeight="1" x14ac:dyDescent="0.25">
      <c r="F1" s="171" t="s">
        <v>462</v>
      </c>
      <c r="G1" s="171"/>
      <c r="H1" s="171"/>
      <c r="I1" s="171"/>
      <c r="J1" s="171"/>
    </row>
    <row r="2" spans="1:13" ht="20.25" customHeight="1" x14ac:dyDescent="0.25">
      <c r="E2" s="164" t="s">
        <v>459</v>
      </c>
      <c r="F2" s="162"/>
      <c r="G2" s="162"/>
      <c r="H2" s="162"/>
      <c r="I2" s="162"/>
      <c r="J2" s="174"/>
    </row>
    <row r="3" spans="1:13" ht="48" customHeight="1" x14ac:dyDescent="0.2">
      <c r="A3" s="165" t="s">
        <v>460</v>
      </c>
      <c r="B3" s="166"/>
      <c r="C3" s="166"/>
      <c r="D3" s="166"/>
      <c r="E3" s="166"/>
      <c r="F3" s="166"/>
      <c r="G3" s="166"/>
      <c r="H3" s="166"/>
      <c r="I3" s="166"/>
      <c r="J3" s="166"/>
      <c r="K3" s="184"/>
      <c r="L3" s="184"/>
      <c r="M3" s="184"/>
    </row>
    <row r="4" spans="1:13" ht="22.5" customHeight="1" x14ac:dyDescent="0.2">
      <c r="A4" s="123" t="s">
        <v>3</v>
      </c>
      <c r="B4" s="123" t="s">
        <v>2</v>
      </c>
      <c r="C4" s="123" t="s">
        <v>1</v>
      </c>
      <c r="D4" s="125" t="s">
        <v>4</v>
      </c>
      <c r="E4" s="125" t="s">
        <v>271</v>
      </c>
      <c r="F4" s="125" t="s">
        <v>272</v>
      </c>
      <c r="G4" s="126"/>
      <c r="H4" s="126"/>
      <c r="I4" s="131" t="s">
        <v>269</v>
      </c>
      <c r="J4" s="175" t="s">
        <v>270</v>
      </c>
      <c r="K4" s="184"/>
      <c r="L4" s="184"/>
      <c r="M4" s="184"/>
    </row>
    <row r="5" spans="1:13" ht="19.5" customHeight="1" x14ac:dyDescent="0.2">
      <c r="A5" s="124"/>
      <c r="B5" s="124"/>
      <c r="C5" s="124"/>
      <c r="D5" s="125"/>
      <c r="E5" s="125"/>
      <c r="F5" s="125"/>
      <c r="G5" s="126"/>
      <c r="H5" s="126"/>
      <c r="I5" s="132"/>
      <c r="J5" s="176"/>
    </row>
    <row r="6" spans="1:13" hidden="1" x14ac:dyDescent="0.2">
      <c r="A6" s="124"/>
      <c r="B6" s="124"/>
      <c r="C6" s="124"/>
      <c r="D6" s="123"/>
      <c r="E6" s="123"/>
      <c r="F6" s="123"/>
      <c r="G6" s="127"/>
      <c r="H6" s="127"/>
      <c r="I6" s="133"/>
      <c r="J6" s="177"/>
    </row>
    <row r="7" spans="1:13" ht="15.75" customHeight="1" x14ac:dyDescent="0.2">
      <c r="A7" s="15"/>
      <c r="B7" s="37" t="s">
        <v>110</v>
      </c>
      <c r="C7" s="38"/>
      <c r="D7" s="38"/>
      <c r="E7" s="38"/>
      <c r="F7" s="38"/>
      <c r="G7" s="33"/>
      <c r="H7" s="33"/>
      <c r="I7" s="33"/>
      <c r="J7" s="178"/>
    </row>
    <row r="8" spans="1:13" ht="14.25" customHeight="1" x14ac:dyDescent="0.2">
      <c r="A8" s="40">
        <v>1</v>
      </c>
      <c r="B8" s="31" t="s">
        <v>109</v>
      </c>
      <c r="C8" s="32">
        <v>1999</v>
      </c>
      <c r="D8" s="32">
        <v>1</v>
      </c>
      <c r="E8" s="14">
        <v>139400</v>
      </c>
      <c r="F8" s="14">
        <v>139400</v>
      </c>
      <c r="G8" s="4">
        <v>15</v>
      </c>
      <c r="H8" s="4">
        <v>18</v>
      </c>
      <c r="I8" s="14">
        <v>139400</v>
      </c>
      <c r="J8" s="173">
        <v>0</v>
      </c>
    </row>
    <row r="9" spans="1:13" x14ac:dyDescent="0.2">
      <c r="A9" s="16">
        <v>2</v>
      </c>
      <c r="B9" s="17" t="s">
        <v>10</v>
      </c>
      <c r="C9" s="18">
        <v>1975</v>
      </c>
      <c r="D9" s="18">
        <v>2</v>
      </c>
      <c r="E9" s="19">
        <v>6000</v>
      </c>
      <c r="F9" s="19">
        <v>12000</v>
      </c>
      <c r="G9" s="20">
        <v>10</v>
      </c>
      <c r="H9" s="20">
        <v>42</v>
      </c>
      <c r="I9" s="34">
        <v>12000</v>
      </c>
      <c r="J9" s="173">
        <v>0</v>
      </c>
    </row>
    <row r="10" spans="1:13" s="20" customFormat="1" x14ac:dyDescent="0.2">
      <c r="A10" s="40">
        <v>3</v>
      </c>
      <c r="B10" s="17" t="s">
        <v>111</v>
      </c>
      <c r="C10" s="18">
        <v>1975</v>
      </c>
      <c r="D10" s="18">
        <v>3</v>
      </c>
      <c r="E10" s="1">
        <v>14400.000000000004</v>
      </c>
      <c r="F10" s="1">
        <v>43200.000000000015</v>
      </c>
      <c r="G10" s="4">
        <v>50</v>
      </c>
      <c r="H10" s="4">
        <v>42</v>
      </c>
      <c r="I10" s="39">
        <v>10800.000000000005</v>
      </c>
      <c r="J10" s="173">
        <v>32400.000000000007</v>
      </c>
    </row>
    <row r="11" spans="1:13" x14ac:dyDescent="0.2">
      <c r="A11" s="16">
        <v>4</v>
      </c>
      <c r="B11" s="17" t="s">
        <v>112</v>
      </c>
      <c r="C11" s="18">
        <v>1975</v>
      </c>
      <c r="D11" s="18">
        <v>1</v>
      </c>
      <c r="E11" s="1">
        <v>5000</v>
      </c>
      <c r="F11" s="1">
        <v>5000</v>
      </c>
      <c r="G11" s="4">
        <v>10</v>
      </c>
      <c r="H11" s="4">
        <v>42</v>
      </c>
      <c r="I11" s="1">
        <v>5000</v>
      </c>
      <c r="J11" s="173">
        <v>0</v>
      </c>
    </row>
    <row r="12" spans="1:13" x14ac:dyDescent="0.2">
      <c r="A12" s="40">
        <v>5</v>
      </c>
      <c r="B12" s="17" t="s">
        <v>113</v>
      </c>
      <c r="C12" s="18">
        <v>2007</v>
      </c>
      <c r="D12" s="18">
        <v>1</v>
      </c>
      <c r="E12" s="1">
        <v>9000</v>
      </c>
      <c r="F12" s="1">
        <v>9000</v>
      </c>
      <c r="G12" s="4">
        <v>10</v>
      </c>
      <c r="H12" s="4">
        <v>10</v>
      </c>
      <c r="I12" s="1">
        <v>9000</v>
      </c>
      <c r="J12" s="173">
        <v>0</v>
      </c>
    </row>
    <row r="13" spans="1:13" x14ac:dyDescent="0.2">
      <c r="A13" s="16">
        <v>6</v>
      </c>
      <c r="B13" s="17" t="s">
        <v>16</v>
      </c>
      <c r="C13" s="18">
        <v>2007</v>
      </c>
      <c r="D13" s="18">
        <v>2</v>
      </c>
      <c r="E13" s="1">
        <v>2100</v>
      </c>
      <c r="F13" s="1">
        <v>4200</v>
      </c>
      <c r="G13" s="4">
        <v>10</v>
      </c>
      <c r="H13" s="4">
        <v>10</v>
      </c>
      <c r="I13" s="1">
        <v>4200</v>
      </c>
      <c r="J13" s="173">
        <v>0</v>
      </c>
    </row>
    <row r="14" spans="1:13" x14ac:dyDescent="0.2">
      <c r="A14" s="40">
        <v>7</v>
      </c>
      <c r="B14" s="17" t="s">
        <v>17</v>
      </c>
      <c r="C14" s="18">
        <v>2006</v>
      </c>
      <c r="D14" s="18">
        <v>1</v>
      </c>
      <c r="E14" s="1">
        <v>36000</v>
      </c>
      <c r="F14" s="1">
        <v>36000</v>
      </c>
      <c r="G14" s="4">
        <v>5</v>
      </c>
      <c r="H14" s="4">
        <v>11</v>
      </c>
      <c r="I14" s="1">
        <v>36000</v>
      </c>
      <c r="J14" s="173">
        <v>0</v>
      </c>
    </row>
    <row r="15" spans="1:13" x14ac:dyDescent="0.2">
      <c r="A15" s="16">
        <v>8</v>
      </c>
      <c r="B15" s="17" t="s">
        <v>10</v>
      </c>
      <c r="C15" s="18">
        <v>2000</v>
      </c>
      <c r="D15" s="18">
        <v>1</v>
      </c>
      <c r="E15" s="1">
        <v>5570</v>
      </c>
      <c r="F15" s="1">
        <v>5570</v>
      </c>
      <c r="G15" s="4">
        <v>10</v>
      </c>
      <c r="H15" s="4">
        <v>17</v>
      </c>
      <c r="I15" s="1">
        <v>5570</v>
      </c>
      <c r="J15" s="173">
        <v>0</v>
      </c>
    </row>
    <row r="16" spans="1:13" x14ac:dyDescent="0.2">
      <c r="A16" s="40">
        <v>9</v>
      </c>
      <c r="B16" s="17" t="s">
        <v>13</v>
      </c>
      <c r="C16" s="18">
        <v>2000</v>
      </c>
      <c r="D16" s="18">
        <v>1</v>
      </c>
      <c r="E16" s="1">
        <v>5950</v>
      </c>
      <c r="F16" s="1">
        <v>5950</v>
      </c>
      <c r="G16" s="4">
        <v>10</v>
      </c>
      <c r="H16" s="4">
        <v>17</v>
      </c>
      <c r="I16" s="1">
        <v>5950</v>
      </c>
      <c r="J16" s="173">
        <v>0</v>
      </c>
    </row>
    <row r="17" spans="1:10" x14ac:dyDescent="0.2">
      <c r="A17" s="16">
        <v>10</v>
      </c>
      <c r="B17" s="17" t="s">
        <v>18</v>
      </c>
      <c r="C17" s="18">
        <v>2007</v>
      </c>
      <c r="D17" s="18">
        <v>1</v>
      </c>
      <c r="E17" s="1">
        <v>600</v>
      </c>
      <c r="F17" s="1">
        <v>600</v>
      </c>
      <c r="G17" s="4">
        <v>10</v>
      </c>
      <c r="H17" s="4">
        <v>10</v>
      </c>
      <c r="I17" s="1">
        <v>600</v>
      </c>
      <c r="J17" s="173">
        <v>0</v>
      </c>
    </row>
    <row r="18" spans="1:10" x14ac:dyDescent="0.2">
      <c r="A18" s="40">
        <v>11</v>
      </c>
      <c r="B18" s="17" t="s">
        <v>17</v>
      </c>
      <c r="C18" s="18">
        <v>2005</v>
      </c>
      <c r="D18" s="18">
        <v>1</v>
      </c>
      <c r="E18" s="1">
        <v>38433.800000000003</v>
      </c>
      <c r="F18" s="1">
        <v>38433.800000000003</v>
      </c>
      <c r="G18" s="4">
        <v>5</v>
      </c>
      <c r="H18" s="4">
        <v>12</v>
      </c>
      <c r="I18" s="1">
        <v>38433.800000000003</v>
      </c>
      <c r="J18" s="173">
        <v>0</v>
      </c>
    </row>
    <row r="19" spans="1:10" x14ac:dyDescent="0.2">
      <c r="A19" s="16">
        <v>12</v>
      </c>
      <c r="B19" s="17" t="s">
        <v>19</v>
      </c>
      <c r="C19" s="18">
        <v>2005</v>
      </c>
      <c r="D19" s="18">
        <v>1</v>
      </c>
      <c r="E19" s="1">
        <v>13943.400000000001</v>
      </c>
      <c r="F19" s="1">
        <v>13943.400000000001</v>
      </c>
      <c r="G19" s="4">
        <v>7</v>
      </c>
      <c r="H19" s="4">
        <v>12</v>
      </c>
      <c r="I19" s="1">
        <v>13943.400000000001</v>
      </c>
      <c r="J19" s="173">
        <v>0</v>
      </c>
    </row>
    <row r="20" spans="1:10" x14ac:dyDescent="0.2">
      <c r="A20" s="40">
        <v>13</v>
      </c>
      <c r="B20" s="17" t="s">
        <v>15</v>
      </c>
      <c r="C20" s="18">
        <v>2005</v>
      </c>
      <c r="D20" s="18">
        <v>1</v>
      </c>
      <c r="E20" s="1">
        <v>13888.2</v>
      </c>
      <c r="F20" s="1">
        <v>13888.2</v>
      </c>
      <c r="G20" s="4">
        <v>7</v>
      </c>
      <c r="H20" s="4">
        <v>12</v>
      </c>
      <c r="I20" s="1">
        <v>13888.2</v>
      </c>
      <c r="J20" s="173">
        <v>0</v>
      </c>
    </row>
    <row r="21" spans="1:10" x14ac:dyDescent="0.2">
      <c r="A21" s="16">
        <v>14</v>
      </c>
      <c r="B21" s="17" t="s">
        <v>20</v>
      </c>
      <c r="C21" s="18">
        <v>2010</v>
      </c>
      <c r="D21" s="18">
        <v>1</v>
      </c>
      <c r="E21" s="1">
        <v>73934</v>
      </c>
      <c r="F21" s="1">
        <v>73934</v>
      </c>
      <c r="G21" s="4">
        <v>7</v>
      </c>
      <c r="H21" s="4">
        <v>7</v>
      </c>
      <c r="I21" s="1">
        <v>73934</v>
      </c>
      <c r="J21" s="173">
        <v>0</v>
      </c>
    </row>
    <row r="22" spans="1:10" x14ac:dyDescent="0.2">
      <c r="A22" s="40">
        <v>15</v>
      </c>
      <c r="B22" s="17" t="s">
        <v>21</v>
      </c>
      <c r="C22" s="18">
        <v>2010</v>
      </c>
      <c r="D22" s="18">
        <v>1</v>
      </c>
      <c r="E22" s="1">
        <v>38433.800000000003</v>
      </c>
      <c r="F22" s="1">
        <v>38433.800000000003</v>
      </c>
      <c r="G22" s="4">
        <v>5</v>
      </c>
      <c r="H22" s="4">
        <v>7</v>
      </c>
      <c r="I22" s="1">
        <v>38433.800000000003</v>
      </c>
      <c r="J22" s="173">
        <v>0</v>
      </c>
    </row>
    <row r="23" spans="1:10" x14ac:dyDescent="0.2">
      <c r="A23" s="16">
        <v>16</v>
      </c>
      <c r="B23" s="17" t="s">
        <v>19</v>
      </c>
      <c r="C23" s="18">
        <v>2010</v>
      </c>
      <c r="D23" s="18">
        <v>1</v>
      </c>
      <c r="E23" s="1">
        <v>13943.400000000001</v>
      </c>
      <c r="F23" s="1">
        <v>13943.400000000001</v>
      </c>
      <c r="G23" s="4">
        <v>7</v>
      </c>
      <c r="H23" s="4">
        <v>7</v>
      </c>
      <c r="I23" s="1">
        <v>13943.400000000001</v>
      </c>
      <c r="J23" s="173">
        <v>0</v>
      </c>
    </row>
    <row r="24" spans="1:10" x14ac:dyDescent="0.2">
      <c r="A24" s="40">
        <v>17</v>
      </c>
      <c r="B24" s="17" t="s">
        <v>115</v>
      </c>
      <c r="C24" s="18">
        <v>2010</v>
      </c>
      <c r="D24" s="18">
        <v>1</v>
      </c>
      <c r="E24" s="1">
        <v>5040</v>
      </c>
      <c r="F24" s="1">
        <v>5040</v>
      </c>
      <c r="G24" s="4">
        <v>7</v>
      </c>
      <c r="H24" s="4">
        <v>7</v>
      </c>
      <c r="I24" s="1">
        <v>5040</v>
      </c>
      <c r="J24" s="173">
        <v>0</v>
      </c>
    </row>
    <row r="25" spans="1:10" x14ac:dyDescent="0.2">
      <c r="A25" s="16">
        <v>18</v>
      </c>
      <c r="B25" s="17" t="s">
        <v>116</v>
      </c>
      <c r="C25" s="18">
        <v>2010</v>
      </c>
      <c r="D25" s="18">
        <v>1</v>
      </c>
      <c r="E25" s="1">
        <v>25740</v>
      </c>
      <c r="F25" s="1">
        <v>25740</v>
      </c>
      <c r="G25" s="4">
        <v>7</v>
      </c>
      <c r="H25" s="4">
        <v>7</v>
      </c>
      <c r="I25" s="1">
        <v>25740</v>
      </c>
      <c r="J25" s="173">
        <v>0</v>
      </c>
    </row>
    <row r="26" spans="1:10" x14ac:dyDescent="0.2">
      <c r="A26" s="40">
        <v>19</v>
      </c>
      <c r="B26" s="22" t="s">
        <v>14</v>
      </c>
      <c r="C26" s="18">
        <v>2010</v>
      </c>
      <c r="D26" s="18">
        <v>1</v>
      </c>
      <c r="E26" s="1">
        <v>18900.000000000004</v>
      </c>
      <c r="F26" s="1">
        <v>18900.000000000004</v>
      </c>
      <c r="G26" s="4">
        <v>10</v>
      </c>
      <c r="H26" s="4">
        <v>7</v>
      </c>
      <c r="I26" s="39">
        <v>12600.000000000002</v>
      </c>
      <c r="J26" s="173">
        <v>6300.0000000000018</v>
      </c>
    </row>
    <row r="27" spans="1:10" x14ac:dyDescent="0.2">
      <c r="A27" s="16">
        <v>20</v>
      </c>
      <c r="B27" s="17" t="s">
        <v>22</v>
      </c>
      <c r="C27" s="18">
        <v>2010</v>
      </c>
      <c r="D27" s="18">
        <v>1</v>
      </c>
      <c r="E27" s="19">
        <v>20875</v>
      </c>
      <c r="F27" s="19">
        <v>20875</v>
      </c>
      <c r="G27" s="20">
        <v>8</v>
      </c>
      <c r="H27" s="20">
        <v>7</v>
      </c>
      <c r="I27" s="19">
        <v>20875</v>
      </c>
      <c r="J27" s="173">
        <v>0</v>
      </c>
    </row>
    <row r="28" spans="1:10" s="20" customFormat="1" x14ac:dyDescent="0.2">
      <c r="A28" s="40">
        <v>21</v>
      </c>
      <c r="B28" s="17" t="s">
        <v>10</v>
      </c>
      <c r="C28" s="18">
        <v>2017</v>
      </c>
      <c r="D28" s="18">
        <v>1</v>
      </c>
      <c r="E28" s="19">
        <v>45000</v>
      </c>
      <c r="F28" s="19">
        <v>45000</v>
      </c>
      <c r="G28" s="20">
        <v>10</v>
      </c>
      <c r="H28" s="20">
        <v>0</v>
      </c>
      <c r="I28" s="34">
        <v>9000</v>
      </c>
      <c r="J28" s="173">
        <v>36000</v>
      </c>
    </row>
    <row r="29" spans="1:10" s="20" customFormat="1" x14ac:dyDescent="0.2">
      <c r="A29" s="16">
        <v>22</v>
      </c>
      <c r="B29" s="17" t="s">
        <v>7</v>
      </c>
      <c r="C29" s="18">
        <v>2017</v>
      </c>
      <c r="D29" s="18">
        <v>1</v>
      </c>
      <c r="E29" s="19">
        <v>36000</v>
      </c>
      <c r="F29" s="19">
        <v>36000</v>
      </c>
      <c r="G29" s="20">
        <v>10</v>
      </c>
      <c r="H29" s="20">
        <v>0</v>
      </c>
      <c r="I29" s="34">
        <v>7200</v>
      </c>
      <c r="J29" s="173">
        <v>28800</v>
      </c>
    </row>
    <row r="30" spans="1:10" s="20" customFormat="1" x14ac:dyDescent="0.2">
      <c r="A30" s="40">
        <v>23</v>
      </c>
      <c r="B30" s="17" t="s">
        <v>117</v>
      </c>
      <c r="C30" s="18">
        <v>2017</v>
      </c>
      <c r="D30" s="18">
        <v>1</v>
      </c>
      <c r="E30" s="19">
        <v>162000</v>
      </c>
      <c r="F30" s="19">
        <v>162000</v>
      </c>
      <c r="G30" s="20">
        <v>10</v>
      </c>
      <c r="H30" s="20">
        <v>0</v>
      </c>
      <c r="I30" s="34">
        <v>32400</v>
      </c>
      <c r="J30" s="173">
        <v>129600</v>
      </c>
    </row>
    <row r="31" spans="1:10" s="20" customFormat="1" x14ac:dyDescent="0.2">
      <c r="A31" s="16">
        <v>24</v>
      </c>
      <c r="B31" s="17" t="s">
        <v>23</v>
      </c>
      <c r="C31" s="18">
        <v>2017</v>
      </c>
      <c r="D31" s="18">
        <v>20</v>
      </c>
      <c r="E31" s="19">
        <v>13500</v>
      </c>
      <c r="F31" s="19">
        <v>270000</v>
      </c>
      <c r="G31" s="20">
        <v>10</v>
      </c>
      <c r="H31" s="20">
        <v>0</v>
      </c>
      <c r="I31" s="34">
        <v>54000</v>
      </c>
      <c r="J31" s="173">
        <v>216000</v>
      </c>
    </row>
    <row r="32" spans="1:10" s="20" customFormat="1" x14ac:dyDescent="0.2">
      <c r="A32" s="40">
        <v>25</v>
      </c>
      <c r="B32" s="17" t="s">
        <v>12</v>
      </c>
      <c r="C32" s="18">
        <v>2017</v>
      </c>
      <c r="D32" s="18">
        <v>1</v>
      </c>
      <c r="E32" s="1">
        <v>117000</v>
      </c>
      <c r="F32" s="1">
        <v>117000</v>
      </c>
      <c r="G32" s="4">
        <v>10</v>
      </c>
      <c r="H32" s="4">
        <v>0</v>
      </c>
      <c r="I32" s="34">
        <v>23400</v>
      </c>
      <c r="J32" s="173">
        <v>93600</v>
      </c>
    </row>
    <row r="33" spans="1:10" x14ac:dyDescent="0.2">
      <c r="A33" s="16">
        <v>26</v>
      </c>
      <c r="B33" s="17" t="s">
        <v>24</v>
      </c>
      <c r="C33" s="18">
        <v>2017</v>
      </c>
      <c r="D33" s="18">
        <v>1</v>
      </c>
      <c r="E33" s="1">
        <v>27000</v>
      </c>
      <c r="F33" s="1">
        <v>27000</v>
      </c>
      <c r="G33" s="4">
        <v>10</v>
      </c>
      <c r="H33" s="4">
        <v>0</v>
      </c>
      <c r="I33" s="34">
        <v>5400</v>
      </c>
      <c r="J33" s="173">
        <v>21600</v>
      </c>
    </row>
    <row r="34" spans="1:10" x14ac:dyDescent="0.2">
      <c r="A34" s="40">
        <v>27</v>
      </c>
      <c r="B34" s="17" t="s">
        <v>118</v>
      </c>
      <c r="C34" s="18">
        <v>2016</v>
      </c>
      <c r="D34" s="18">
        <v>1</v>
      </c>
      <c r="E34" s="1">
        <v>192000</v>
      </c>
      <c r="F34" s="1">
        <v>192000</v>
      </c>
      <c r="G34" s="4">
        <v>5</v>
      </c>
      <c r="H34" s="4">
        <v>1</v>
      </c>
      <c r="I34" s="39">
        <v>96000</v>
      </c>
      <c r="J34" s="173">
        <v>96000</v>
      </c>
    </row>
    <row r="35" spans="1:10" x14ac:dyDescent="0.2">
      <c r="A35" s="16">
        <v>28</v>
      </c>
      <c r="B35" s="17" t="s">
        <v>119</v>
      </c>
      <c r="C35" s="18">
        <v>2016</v>
      </c>
      <c r="D35" s="18">
        <v>1</v>
      </c>
      <c r="E35" s="1">
        <v>176000</v>
      </c>
      <c r="F35" s="1">
        <v>176000</v>
      </c>
      <c r="G35" s="4">
        <v>5</v>
      </c>
      <c r="H35" s="4">
        <v>1</v>
      </c>
      <c r="I35" s="39">
        <v>88000</v>
      </c>
      <c r="J35" s="173">
        <v>88000</v>
      </c>
    </row>
    <row r="36" spans="1:10" x14ac:dyDescent="0.2">
      <c r="A36" s="40">
        <v>29</v>
      </c>
      <c r="B36" s="17" t="s">
        <v>120</v>
      </c>
      <c r="C36" s="18">
        <v>2016</v>
      </c>
      <c r="D36" s="18">
        <v>1</v>
      </c>
      <c r="E36" s="1">
        <v>68571.42857142858</v>
      </c>
      <c r="F36" s="1">
        <v>68571.42857142858</v>
      </c>
      <c r="G36" s="4">
        <v>7</v>
      </c>
      <c r="H36" s="4">
        <v>1</v>
      </c>
      <c r="I36" s="7">
        <v>22857.142857142859</v>
      </c>
      <c r="J36" s="173">
        <v>45714.285714285725</v>
      </c>
    </row>
    <row r="37" spans="1:10" x14ac:dyDescent="0.2">
      <c r="A37" s="16">
        <v>30</v>
      </c>
      <c r="B37" s="17" t="s">
        <v>121</v>
      </c>
      <c r="C37" s="18">
        <v>2017</v>
      </c>
      <c r="D37" s="18">
        <v>1</v>
      </c>
      <c r="E37" s="1">
        <v>27900</v>
      </c>
      <c r="F37" s="1">
        <v>27900</v>
      </c>
      <c r="G37" s="4">
        <v>8</v>
      </c>
      <c r="H37" s="4">
        <v>0</v>
      </c>
      <c r="I37" s="39">
        <v>6975</v>
      </c>
      <c r="J37" s="173">
        <v>20925</v>
      </c>
    </row>
    <row r="38" spans="1:10" x14ac:dyDescent="0.2">
      <c r="A38" s="40">
        <v>31</v>
      </c>
      <c r="B38" s="17" t="s">
        <v>121</v>
      </c>
      <c r="C38" s="18">
        <v>2017</v>
      </c>
      <c r="D38" s="18">
        <v>1</v>
      </c>
      <c r="E38" s="1">
        <v>21150</v>
      </c>
      <c r="F38" s="1">
        <v>21150</v>
      </c>
      <c r="G38" s="4">
        <v>8</v>
      </c>
      <c r="H38" s="4">
        <v>0</v>
      </c>
      <c r="I38" s="39">
        <v>5287.5</v>
      </c>
      <c r="J38" s="173">
        <v>15862.5</v>
      </c>
    </row>
    <row r="39" spans="1:10" ht="28.5" x14ac:dyDescent="0.2">
      <c r="A39" s="16">
        <v>32</v>
      </c>
      <c r="B39" s="17" t="s">
        <v>90</v>
      </c>
      <c r="C39" s="18">
        <v>2017</v>
      </c>
      <c r="D39" s="18">
        <v>6</v>
      </c>
      <c r="E39" s="1">
        <v>50803.200000000004</v>
      </c>
      <c r="F39" s="1">
        <v>304819.20000000001</v>
      </c>
      <c r="G39" s="4">
        <v>7</v>
      </c>
      <c r="H39" s="4">
        <v>0</v>
      </c>
      <c r="I39" s="7">
        <v>87091.199999999997</v>
      </c>
      <c r="J39" s="173">
        <v>217728</v>
      </c>
    </row>
    <row r="40" spans="1:10" ht="28.5" x14ac:dyDescent="0.2">
      <c r="A40" s="40">
        <v>33</v>
      </c>
      <c r="B40" s="17" t="s">
        <v>91</v>
      </c>
      <c r="C40" s="18">
        <v>2017</v>
      </c>
      <c r="D40" s="18">
        <v>5</v>
      </c>
      <c r="E40" s="1">
        <v>454636.79999999999</v>
      </c>
      <c r="F40" s="1">
        <v>2273184</v>
      </c>
      <c r="G40" s="4">
        <v>5</v>
      </c>
      <c r="H40" s="4">
        <v>0</v>
      </c>
      <c r="I40" s="7">
        <v>909273.59999999998</v>
      </c>
      <c r="J40" s="173">
        <v>1363910.4</v>
      </c>
    </row>
    <row r="41" spans="1:10" ht="31.5" customHeight="1" x14ac:dyDescent="0.2">
      <c r="A41" s="16">
        <v>34</v>
      </c>
      <c r="B41" s="17" t="s">
        <v>92</v>
      </c>
      <c r="C41" s="18">
        <v>2017</v>
      </c>
      <c r="D41" s="18">
        <v>5</v>
      </c>
      <c r="E41" s="1">
        <v>41220</v>
      </c>
      <c r="F41" s="1">
        <v>206100</v>
      </c>
      <c r="G41" s="4">
        <v>7</v>
      </c>
      <c r="H41" s="4">
        <v>0</v>
      </c>
      <c r="I41" s="7">
        <v>58885.714285714283</v>
      </c>
      <c r="J41" s="173">
        <v>147214.28571428571</v>
      </c>
    </row>
    <row r="42" spans="1:10" ht="28.5" x14ac:dyDescent="0.2">
      <c r="A42" s="40">
        <v>35</v>
      </c>
      <c r="B42" s="17" t="s">
        <v>93</v>
      </c>
      <c r="C42" s="18">
        <v>2017</v>
      </c>
      <c r="D42" s="18">
        <v>1</v>
      </c>
      <c r="E42" s="1">
        <v>710208</v>
      </c>
      <c r="F42" s="1">
        <v>710208</v>
      </c>
      <c r="G42" s="4">
        <v>5</v>
      </c>
      <c r="H42" s="4">
        <v>0</v>
      </c>
      <c r="I42" s="7">
        <v>284083.20000000001</v>
      </c>
      <c r="J42" s="173">
        <v>426124.79999999999</v>
      </c>
    </row>
    <row r="43" spans="1:10" ht="42.75" x14ac:dyDescent="0.2">
      <c r="A43" s="16">
        <v>36</v>
      </c>
      <c r="B43" s="17" t="s">
        <v>94</v>
      </c>
      <c r="C43" s="18">
        <v>2017</v>
      </c>
      <c r="D43" s="18">
        <v>1</v>
      </c>
      <c r="E43" s="1">
        <v>467596.79999999999</v>
      </c>
      <c r="F43" s="1">
        <v>467596.79999999999</v>
      </c>
      <c r="G43" s="4">
        <v>5</v>
      </c>
      <c r="H43" s="4">
        <v>0</v>
      </c>
      <c r="I43" s="7">
        <v>187038.72</v>
      </c>
      <c r="J43" s="173">
        <v>280558.07999999996</v>
      </c>
    </row>
    <row r="44" spans="1:10" ht="42.75" x14ac:dyDescent="0.2">
      <c r="A44" s="40">
        <v>37</v>
      </c>
      <c r="B44" s="17" t="s">
        <v>95</v>
      </c>
      <c r="C44" s="18">
        <v>2017</v>
      </c>
      <c r="D44" s="18">
        <v>1</v>
      </c>
      <c r="E44" s="1">
        <v>840844.80000000005</v>
      </c>
      <c r="F44" s="1">
        <v>840844.80000000005</v>
      </c>
      <c r="G44" s="4">
        <v>5</v>
      </c>
      <c r="H44" s="4">
        <v>0</v>
      </c>
      <c r="I44" s="7">
        <v>336337.92000000004</v>
      </c>
      <c r="J44" s="173">
        <v>504506.88</v>
      </c>
    </row>
    <row r="45" spans="1:10" ht="28.5" x14ac:dyDescent="0.2">
      <c r="A45" s="16">
        <v>38</v>
      </c>
      <c r="B45" s="17" t="s">
        <v>99</v>
      </c>
      <c r="C45" s="18">
        <v>2017</v>
      </c>
      <c r="D45" s="18">
        <v>1</v>
      </c>
      <c r="E45" s="1">
        <v>221875.20000000001</v>
      </c>
      <c r="F45" s="1">
        <v>221875.20000000001</v>
      </c>
      <c r="G45" s="4">
        <v>7</v>
      </c>
      <c r="H45" s="4">
        <v>0</v>
      </c>
      <c r="I45" s="7">
        <v>63392.914285714287</v>
      </c>
      <c r="J45" s="173">
        <v>158482.28571428574</v>
      </c>
    </row>
    <row r="46" spans="1:10" ht="42.75" x14ac:dyDescent="0.2">
      <c r="A46" s="40">
        <v>39</v>
      </c>
      <c r="B46" s="17" t="s">
        <v>96</v>
      </c>
      <c r="C46" s="18">
        <v>2017</v>
      </c>
      <c r="D46" s="18">
        <v>1</v>
      </c>
      <c r="E46" s="1">
        <v>244800</v>
      </c>
      <c r="F46" s="1">
        <v>244800</v>
      </c>
      <c r="G46" s="4">
        <v>7</v>
      </c>
      <c r="H46" s="4">
        <v>0</v>
      </c>
      <c r="I46" s="7">
        <v>69942.857142857145</v>
      </c>
      <c r="J46" s="173">
        <v>174857.14285714284</v>
      </c>
    </row>
    <row r="47" spans="1:10" ht="28.5" x14ac:dyDescent="0.2">
      <c r="A47" s="16">
        <v>40</v>
      </c>
      <c r="B47" s="17" t="s">
        <v>97</v>
      </c>
      <c r="C47" s="18">
        <v>2017</v>
      </c>
      <c r="D47" s="18">
        <v>1</v>
      </c>
      <c r="E47" s="1">
        <v>10238.4</v>
      </c>
      <c r="F47" s="1">
        <v>10238.4</v>
      </c>
      <c r="G47" s="4">
        <v>7</v>
      </c>
      <c r="H47" s="4">
        <v>0</v>
      </c>
      <c r="I47" s="7">
        <v>2925.2571428571428</v>
      </c>
      <c r="J47" s="173">
        <v>7313.1428571428569</v>
      </c>
    </row>
    <row r="48" spans="1:10" ht="28.5" x14ac:dyDescent="0.2">
      <c r="A48" s="40">
        <v>41</v>
      </c>
      <c r="B48" s="17" t="s">
        <v>98</v>
      </c>
      <c r="C48" s="18">
        <v>2017</v>
      </c>
      <c r="D48" s="18">
        <v>1</v>
      </c>
      <c r="E48" s="1">
        <v>52830</v>
      </c>
      <c r="F48" s="1">
        <v>52830</v>
      </c>
      <c r="G48" s="4">
        <v>7</v>
      </c>
      <c r="H48" s="4">
        <v>0</v>
      </c>
      <c r="I48" s="7">
        <v>15094.285714285714</v>
      </c>
      <c r="J48" s="173">
        <v>37735.71428571429</v>
      </c>
    </row>
    <row r="49" spans="1:10" ht="42.75" x14ac:dyDescent="0.2">
      <c r="A49" s="16">
        <v>42</v>
      </c>
      <c r="B49" s="17" t="s">
        <v>212</v>
      </c>
      <c r="C49" s="18">
        <v>2018</v>
      </c>
      <c r="D49" s="18">
        <v>1</v>
      </c>
      <c r="E49" s="19">
        <v>195000</v>
      </c>
      <c r="F49" s="19">
        <v>195000</v>
      </c>
      <c r="I49" s="39">
        <v>39000</v>
      </c>
      <c r="J49" s="173">
        <v>156000</v>
      </c>
    </row>
    <row r="50" spans="1:10" x14ac:dyDescent="0.2">
      <c r="A50" s="40">
        <v>43</v>
      </c>
      <c r="B50" s="17" t="s">
        <v>208</v>
      </c>
      <c r="C50" s="18">
        <v>2018</v>
      </c>
      <c r="D50" s="18">
        <v>1</v>
      </c>
      <c r="E50" s="19">
        <v>30000</v>
      </c>
      <c r="F50" s="19">
        <v>30000</v>
      </c>
      <c r="I50" s="39">
        <v>4285.7142857142853</v>
      </c>
      <c r="J50" s="173">
        <v>25714.285714285714</v>
      </c>
    </row>
    <row r="51" spans="1:10" ht="28.5" x14ac:dyDescent="0.2">
      <c r="A51" s="16">
        <v>44</v>
      </c>
      <c r="B51" s="17" t="s">
        <v>210</v>
      </c>
      <c r="C51" s="18">
        <v>2018</v>
      </c>
      <c r="D51" s="18">
        <v>41.3</v>
      </c>
      <c r="E51" s="19">
        <v>9700</v>
      </c>
      <c r="F51" s="19">
        <v>400610</v>
      </c>
      <c r="I51" s="39">
        <v>50076.25</v>
      </c>
      <c r="J51" s="173">
        <v>350533.75</v>
      </c>
    </row>
    <row r="52" spans="1:10" ht="28.5" x14ac:dyDescent="0.2">
      <c r="A52" s="40">
        <v>45</v>
      </c>
      <c r="B52" s="17" t="s">
        <v>227</v>
      </c>
      <c r="C52" s="18">
        <v>2018</v>
      </c>
      <c r="D52" s="18">
        <v>2</v>
      </c>
      <c r="E52" s="19">
        <v>128000</v>
      </c>
      <c r="F52" s="19">
        <v>256000</v>
      </c>
      <c r="I52" s="39">
        <v>36571.428571428572</v>
      </c>
      <c r="J52" s="173">
        <v>219428.57142857142</v>
      </c>
    </row>
    <row r="53" spans="1:10" ht="28.5" x14ac:dyDescent="0.2">
      <c r="A53" s="16">
        <v>46</v>
      </c>
      <c r="B53" s="17" t="s">
        <v>229</v>
      </c>
      <c r="C53" s="18">
        <v>2018</v>
      </c>
      <c r="D53" s="18">
        <v>1</v>
      </c>
      <c r="E53" s="19">
        <v>336000</v>
      </c>
      <c r="F53" s="19">
        <v>336000</v>
      </c>
      <c r="I53" s="39">
        <v>48000</v>
      </c>
      <c r="J53" s="173">
        <v>288000</v>
      </c>
    </row>
    <row r="54" spans="1:10" ht="28.5" x14ac:dyDescent="0.2">
      <c r="A54" s="40">
        <v>47</v>
      </c>
      <c r="B54" s="17" t="s">
        <v>228</v>
      </c>
      <c r="C54" s="18">
        <v>2018</v>
      </c>
      <c r="D54" s="18">
        <v>1</v>
      </c>
      <c r="E54" s="19">
        <v>337200</v>
      </c>
      <c r="F54" s="19">
        <v>337200</v>
      </c>
      <c r="I54" s="39">
        <v>48171.428571428572</v>
      </c>
      <c r="J54" s="173">
        <v>289028.57142857142</v>
      </c>
    </row>
    <row r="55" spans="1:10" ht="28.5" x14ac:dyDescent="0.2">
      <c r="A55" s="16">
        <v>48</v>
      </c>
      <c r="B55" s="17" t="s">
        <v>230</v>
      </c>
      <c r="C55" s="18">
        <v>2018</v>
      </c>
      <c r="D55" s="18">
        <v>1</v>
      </c>
      <c r="E55" s="19">
        <v>53776</v>
      </c>
      <c r="F55" s="19">
        <v>53776</v>
      </c>
      <c r="I55" s="39">
        <v>7682.2857142857147</v>
      </c>
      <c r="J55" s="173">
        <v>46093.714285714283</v>
      </c>
    </row>
    <row r="56" spans="1:10" ht="57" x14ac:dyDescent="0.2">
      <c r="A56" s="40">
        <v>49</v>
      </c>
      <c r="B56" s="17" t="s">
        <v>216</v>
      </c>
      <c r="C56" s="18">
        <v>2018</v>
      </c>
      <c r="D56" s="18">
        <v>5</v>
      </c>
      <c r="E56" s="19">
        <v>86064</v>
      </c>
      <c r="F56" s="19">
        <v>430320</v>
      </c>
      <c r="I56" s="39">
        <v>43032</v>
      </c>
      <c r="J56" s="173">
        <v>387288</v>
      </c>
    </row>
    <row r="57" spans="1:10" ht="42.75" x14ac:dyDescent="0.2">
      <c r="A57" s="16">
        <v>50</v>
      </c>
      <c r="B57" s="17" t="s">
        <v>217</v>
      </c>
      <c r="C57" s="18">
        <v>2018</v>
      </c>
      <c r="D57" s="18">
        <v>1</v>
      </c>
      <c r="E57" s="19">
        <v>183690</v>
      </c>
      <c r="F57" s="19">
        <v>183690</v>
      </c>
      <c r="I57" s="39">
        <v>18369</v>
      </c>
      <c r="J57" s="173">
        <v>165321</v>
      </c>
    </row>
    <row r="58" spans="1:10" ht="28.5" x14ac:dyDescent="0.2">
      <c r="A58" s="40">
        <v>51</v>
      </c>
      <c r="B58" s="17" t="s">
        <v>218</v>
      </c>
      <c r="C58" s="18">
        <v>2018</v>
      </c>
      <c r="D58" s="18">
        <v>1</v>
      </c>
      <c r="E58" s="19">
        <v>64230</v>
      </c>
      <c r="F58" s="19">
        <v>64230</v>
      </c>
      <c r="I58" s="39">
        <v>6423</v>
      </c>
      <c r="J58" s="173">
        <v>57807</v>
      </c>
    </row>
    <row r="59" spans="1:10" ht="42.75" x14ac:dyDescent="0.2">
      <c r="A59" s="16">
        <v>52</v>
      </c>
      <c r="B59" s="17" t="s">
        <v>219</v>
      </c>
      <c r="C59" s="18">
        <v>2018</v>
      </c>
      <c r="D59" s="18">
        <v>1</v>
      </c>
      <c r="E59" s="19">
        <v>61660</v>
      </c>
      <c r="F59" s="19">
        <v>61660</v>
      </c>
      <c r="I59" s="39">
        <v>6166</v>
      </c>
      <c r="J59" s="173">
        <v>55494</v>
      </c>
    </row>
    <row r="60" spans="1:10" ht="57" x14ac:dyDescent="0.2">
      <c r="A60" s="40">
        <v>53</v>
      </c>
      <c r="B60" s="17" t="s">
        <v>226</v>
      </c>
      <c r="C60" s="18">
        <v>2018</v>
      </c>
      <c r="D60" s="18">
        <v>5</v>
      </c>
      <c r="E60" s="19">
        <v>51380</v>
      </c>
      <c r="F60" s="19">
        <v>256900</v>
      </c>
      <c r="I60" s="39">
        <v>25690</v>
      </c>
      <c r="J60" s="173">
        <v>231210</v>
      </c>
    </row>
    <row r="61" spans="1:10" ht="42.75" x14ac:dyDescent="0.2">
      <c r="A61" s="16">
        <v>54</v>
      </c>
      <c r="B61" s="17" t="s">
        <v>220</v>
      </c>
      <c r="C61" s="18">
        <v>2018</v>
      </c>
      <c r="D61" s="18">
        <v>2</v>
      </c>
      <c r="E61" s="19">
        <v>55235</v>
      </c>
      <c r="F61" s="19">
        <v>110470</v>
      </c>
      <c r="I61" s="39">
        <v>11047</v>
      </c>
      <c r="J61" s="173">
        <v>99423</v>
      </c>
    </row>
    <row r="62" spans="1:10" ht="42.75" x14ac:dyDescent="0.2">
      <c r="A62" s="40">
        <v>55</v>
      </c>
      <c r="B62" s="17" t="s">
        <v>221</v>
      </c>
      <c r="C62" s="18">
        <v>2018</v>
      </c>
      <c r="D62" s="18">
        <v>3</v>
      </c>
      <c r="E62" s="19">
        <v>38536.666666666664</v>
      </c>
      <c r="F62" s="19">
        <v>115610</v>
      </c>
      <c r="I62" s="39">
        <v>11561</v>
      </c>
      <c r="J62" s="173">
        <v>104049</v>
      </c>
    </row>
    <row r="63" spans="1:10" ht="28.5" x14ac:dyDescent="0.2">
      <c r="A63" s="16">
        <v>56</v>
      </c>
      <c r="B63" s="17" t="s">
        <v>222</v>
      </c>
      <c r="C63" s="18">
        <v>2018</v>
      </c>
      <c r="D63" s="18">
        <v>1</v>
      </c>
      <c r="E63" s="19">
        <v>86060</v>
      </c>
      <c r="F63" s="19">
        <v>86060</v>
      </c>
      <c r="I63" s="39">
        <v>8606</v>
      </c>
      <c r="J63" s="173">
        <v>77454</v>
      </c>
    </row>
    <row r="64" spans="1:10" x14ac:dyDescent="0.2">
      <c r="A64" s="40">
        <v>57</v>
      </c>
      <c r="B64" s="17" t="s">
        <v>223</v>
      </c>
      <c r="C64" s="18">
        <v>2018</v>
      </c>
      <c r="D64" s="18">
        <v>6</v>
      </c>
      <c r="E64" s="19">
        <v>61651.666666666664</v>
      </c>
      <c r="F64" s="19">
        <v>369910</v>
      </c>
      <c r="I64" s="39">
        <v>36991</v>
      </c>
      <c r="J64" s="173">
        <v>332919</v>
      </c>
    </row>
    <row r="65" spans="1:10" x14ac:dyDescent="0.2">
      <c r="A65" s="16">
        <v>58</v>
      </c>
      <c r="B65" s="17" t="s">
        <v>224</v>
      </c>
      <c r="C65" s="18">
        <v>2018</v>
      </c>
      <c r="D65" s="18">
        <v>5</v>
      </c>
      <c r="E65" s="19">
        <v>26972</v>
      </c>
      <c r="F65" s="19">
        <v>134860</v>
      </c>
      <c r="I65" s="39">
        <v>13486</v>
      </c>
      <c r="J65" s="173">
        <v>121374</v>
      </c>
    </row>
    <row r="66" spans="1:10" x14ac:dyDescent="0.2">
      <c r="A66" s="40">
        <v>59</v>
      </c>
      <c r="B66" s="17" t="s">
        <v>225</v>
      </c>
      <c r="C66" s="18">
        <v>2018</v>
      </c>
      <c r="D66" s="18">
        <v>2</v>
      </c>
      <c r="E66" s="19">
        <v>44970</v>
      </c>
      <c r="F66" s="23">
        <v>89940</v>
      </c>
      <c r="I66" s="39">
        <v>8994</v>
      </c>
      <c r="J66" s="173">
        <v>80946</v>
      </c>
    </row>
    <row r="67" spans="1:10" x14ac:dyDescent="0.2">
      <c r="A67" s="16">
        <v>78</v>
      </c>
      <c r="B67" s="17" t="s">
        <v>263</v>
      </c>
      <c r="C67" s="18">
        <v>2018</v>
      </c>
      <c r="D67" s="18">
        <v>2</v>
      </c>
      <c r="E67" s="19">
        <v>29000</v>
      </c>
      <c r="F67" s="23">
        <v>58000</v>
      </c>
      <c r="G67" s="10"/>
      <c r="H67" s="10"/>
      <c r="I67" s="39">
        <v>5800</v>
      </c>
      <c r="J67" s="173">
        <v>52200</v>
      </c>
    </row>
    <row r="68" spans="1:10" x14ac:dyDescent="0.2">
      <c r="A68" s="16">
        <v>79</v>
      </c>
      <c r="B68" s="17" t="s">
        <v>264</v>
      </c>
      <c r="C68" s="18">
        <v>2018</v>
      </c>
      <c r="D68" s="18">
        <v>4</v>
      </c>
      <c r="E68" s="19">
        <v>25000</v>
      </c>
      <c r="F68" s="23">
        <v>100000</v>
      </c>
      <c r="G68" s="10"/>
      <c r="H68" s="10"/>
      <c r="I68" s="39">
        <v>10000</v>
      </c>
      <c r="J68" s="173">
        <v>90000</v>
      </c>
    </row>
    <row r="69" spans="1:10" x14ac:dyDescent="0.2">
      <c r="A69" s="16">
        <v>80</v>
      </c>
      <c r="B69" s="17" t="s">
        <v>265</v>
      </c>
      <c r="C69" s="18">
        <v>2018</v>
      </c>
      <c r="D69" s="18">
        <v>8</v>
      </c>
      <c r="E69" s="19">
        <v>8500</v>
      </c>
      <c r="F69" s="23">
        <v>68000</v>
      </c>
      <c r="G69" s="10"/>
      <c r="H69" s="10"/>
      <c r="I69" s="39">
        <v>6800</v>
      </c>
      <c r="J69" s="173">
        <v>61200</v>
      </c>
    </row>
    <row r="70" spans="1:10" x14ac:dyDescent="0.2">
      <c r="A70" s="16"/>
      <c r="B70" s="17" t="s">
        <v>267</v>
      </c>
      <c r="C70" s="18">
        <v>2018</v>
      </c>
      <c r="D70" s="18">
        <v>35</v>
      </c>
      <c r="E70" s="19">
        <v>84900</v>
      </c>
      <c r="F70" s="23">
        <v>2971500</v>
      </c>
      <c r="G70" s="10"/>
      <c r="H70" s="10"/>
      <c r="I70" s="39">
        <v>297150</v>
      </c>
      <c r="J70" s="173">
        <v>2674350</v>
      </c>
    </row>
    <row r="71" spans="1:10" ht="28.5" x14ac:dyDescent="0.2">
      <c r="A71" s="16">
        <v>81</v>
      </c>
      <c r="B71" s="17" t="s">
        <v>211</v>
      </c>
      <c r="C71" s="18">
        <v>2018</v>
      </c>
      <c r="D71" s="18">
        <v>1</v>
      </c>
      <c r="E71" s="19">
        <v>885835</v>
      </c>
      <c r="F71" s="23">
        <v>885835</v>
      </c>
      <c r="I71" s="39">
        <v>88583.5</v>
      </c>
      <c r="J71" s="173">
        <v>797251.5</v>
      </c>
    </row>
    <row r="72" spans="1:10" x14ac:dyDescent="0.2">
      <c r="A72" s="16">
        <v>82</v>
      </c>
      <c r="B72" s="17" t="s">
        <v>247</v>
      </c>
      <c r="C72" s="18">
        <v>2019</v>
      </c>
      <c r="D72" s="18">
        <v>10</v>
      </c>
      <c r="E72" s="19">
        <v>19200</v>
      </c>
      <c r="F72" s="23">
        <v>192000</v>
      </c>
      <c r="I72" s="39">
        <v>19200</v>
      </c>
      <c r="J72" s="173">
        <v>172800</v>
      </c>
    </row>
    <row r="73" spans="1:10" ht="28.5" x14ac:dyDescent="0.2">
      <c r="A73" s="16">
        <v>83</v>
      </c>
      <c r="B73" s="17" t="s">
        <v>248</v>
      </c>
      <c r="C73" s="18">
        <v>2019</v>
      </c>
      <c r="D73" s="18">
        <v>1</v>
      </c>
      <c r="E73" s="19">
        <v>65000</v>
      </c>
      <c r="F73" s="23">
        <v>65000</v>
      </c>
      <c r="I73" s="39">
        <v>6500</v>
      </c>
      <c r="J73" s="173">
        <v>58500</v>
      </c>
    </row>
    <row r="74" spans="1:10" x14ac:dyDescent="0.2">
      <c r="A74" s="16">
        <v>84</v>
      </c>
      <c r="B74" s="17" t="s">
        <v>213</v>
      </c>
      <c r="C74" s="18">
        <v>2019</v>
      </c>
      <c r="D74" s="18">
        <v>1</v>
      </c>
      <c r="E74" s="19">
        <v>255000</v>
      </c>
      <c r="F74" s="23">
        <v>255000</v>
      </c>
      <c r="I74" s="39">
        <v>51000</v>
      </c>
      <c r="J74" s="173">
        <v>204000</v>
      </c>
    </row>
    <row r="75" spans="1:10" ht="42.75" x14ac:dyDescent="0.2">
      <c r="A75" s="16">
        <v>85</v>
      </c>
      <c r="B75" s="17" t="s">
        <v>214</v>
      </c>
      <c r="C75" s="18">
        <v>2019</v>
      </c>
      <c r="D75" s="18">
        <v>1</v>
      </c>
      <c r="E75" s="19">
        <v>175000</v>
      </c>
      <c r="F75" s="23">
        <v>175000</v>
      </c>
      <c r="I75" s="39">
        <v>35000</v>
      </c>
      <c r="J75" s="173">
        <v>140000</v>
      </c>
    </row>
    <row r="76" spans="1:10" x14ac:dyDescent="0.2">
      <c r="A76" s="16">
        <v>86</v>
      </c>
      <c r="B76" s="17" t="s">
        <v>215</v>
      </c>
      <c r="C76" s="18">
        <v>2019</v>
      </c>
      <c r="D76" s="18">
        <v>1</v>
      </c>
      <c r="E76" s="19">
        <v>70000</v>
      </c>
      <c r="F76" s="23">
        <v>70000</v>
      </c>
      <c r="I76" s="39">
        <v>10000</v>
      </c>
      <c r="J76" s="173">
        <v>60000</v>
      </c>
    </row>
    <row r="77" spans="1:10" x14ac:dyDescent="0.2">
      <c r="A77" s="16">
        <v>87</v>
      </c>
      <c r="B77" s="17" t="s">
        <v>209</v>
      </c>
      <c r="C77" s="18">
        <v>2019</v>
      </c>
      <c r="D77" s="18">
        <v>1</v>
      </c>
      <c r="E77" s="19">
        <v>560000</v>
      </c>
      <c r="F77" s="23">
        <v>560000</v>
      </c>
      <c r="I77" s="39">
        <v>56000</v>
      </c>
      <c r="J77" s="173">
        <v>504000</v>
      </c>
    </row>
    <row r="78" spans="1:10" x14ac:dyDescent="0.2">
      <c r="A78" s="16">
        <v>88</v>
      </c>
      <c r="B78" s="17" t="s">
        <v>235</v>
      </c>
      <c r="C78" s="18">
        <v>2019</v>
      </c>
      <c r="D78" s="18">
        <v>1</v>
      </c>
      <c r="E78" s="19">
        <v>365000</v>
      </c>
      <c r="F78" s="23">
        <v>365000</v>
      </c>
      <c r="I78" s="39">
        <v>45625</v>
      </c>
      <c r="J78" s="173">
        <v>319375</v>
      </c>
    </row>
    <row r="79" spans="1:10" ht="28.5" x14ac:dyDescent="0.2">
      <c r="A79" s="16"/>
      <c r="B79" s="17" t="s">
        <v>266</v>
      </c>
      <c r="C79" s="18">
        <v>2019</v>
      </c>
      <c r="D79" s="18">
        <v>1</v>
      </c>
      <c r="E79" s="19">
        <v>37900</v>
      </c>
      <c r="F79" s="23">
        <v>37900</v>
      </c>
      <c r="I79" s="39">
        <v>3790</v>
      </c>
      <c r="J79" s="173">
        <v>34110</v>
      </c>
    </row>
    <row r="80" spans="1:10" ht="28.5" x14ac:dyDescent="0.2">
      <c r="A80" s="16">
        <v>89</v>
      </c>
      <c r="B80" s="17" t="s">
        <v>238</v>
      </c>
      <c r="C80" s="18">
        <v>2019</v>
      </c>
      <c r="D80" s="18">
        <v>1</v>
      </c>
      <c r="E80" s="19">
        <v>60000</v>
      </c>
      <c r="F80" s="23">
        <v>60000</v>
      </c>
      <c r="I80" s="39">
        <v>6000</v>
      </c>
      <c r="J80" s="173">
        <v>54000</v>
      </c>
    </row>
    <row r="81" spans="1:10" ht="28.5" x14ac:dyDescent="0.2">
      <c r="A81" s="16">
        <v>90</v>
      </c>
      <c r="B81" s="17" t="s">
        <v>239</v>
      </c>
      <c r="C81" s="18">
        <v>2019</v>
      </c>
      <c r="D81" s="18">
        <v>1</v>
      </c>
      <c r="E81" s="19">
        <v>50000</v>
      </c>
      <c r="F81" s="23">
        <v>50000</v>
      </c>
      <c r="I81" s="39">
        <v>5000</v>
      </c>
      <c r="J81" s="173">
        <v>45000</v>
      </c>
    </row>
    <row r="82" spans="1:10" ht="28.5" x14ac:dyDescent="0.2">
      <c r="A82" s="16">
        <v>91</v>
      </c>
      <c r="B82" s="17" t="s">
        <v>240</v>
      </c>
      <c r="C82" s="18">
        <v>2019</v>
      </c>
      <c r="D82" s="18">
        <v>1</v>
      </c>
      <c r="E82" s="19">
        <v>13000</v>
      </c>
      <c r="F82" s="23">
        <v>13000</v>
      </c>
      <c r="I82" s="39">
        <v>1300</v>
      </c>
      <c r="J82" s="173">
        <v>11700</v>
      </c>
    </row>
    <row r="83" spans="1:10" ht="28.5" x14ac:dyDescent="0.2">
      <c r="A83" s="16">
        <v>92</v>
      </c>
      <c r="B83" s="17" t="s">
        <v>241</v>
      </c>
      <c r="C83" s="18">
        <v>2019</v>
      </c>
      <c r="D83" s="18">
        <v>1</v>
      </c>
      <c r="E83" s="19">
        <v>60000</v>
      </c>
      <c r="F83" s="23">
        <v>60000</v>
      </c>
      <c r="I83" s="39">
        <v>6000</v>
      </c>
      <c r="J83" s="173">
        <v>54000</v>
      </c>
    </row>
    <row r="84" spans="1:10" ht="28.5" x14ac:dyDescent="0.2">
      <c r="A84" s="16">
        <v>93</v>
      </c>
      <c r="B84" s="17" t="s">
        <v>242</v>
      </c>
      <c r="C84" s="18">
        <v>2019</v>
      </c>
      <c r="D84" s="18">
        <v>5</v>
      </c>
      <c r="E84" s="19">
        <v>14000</v>
      </c>
      <c r="F84" s="23">
        <v>70000</v>
      </c>
      <c r="I84" s="39">
        <v>7000</v>
      </c>
      <c r="J84" s="173">
        <v>63000</v>
      </c>
    </row>
    <row r="85" spans="1:10" x14ac:dyDescent="0.2">
      <c r="A85" s="16">
        <v>94</v>
      </c>
      <c r="B85" s="17" t="s">
        <v>246</v>
      </c>
      <c r="C85" s="18">
        <v>2019</v>
      </c>
      <c r="D85" s="18">
        <v>9</v>
      </c>
      <c r="E85" s="19">
        <v>4800</v>
      </c>
      <c r="F85" s="23">
        <v>43200</v>
      </c>
      <c r="I85" s="39">
        <v>5400</v>
      </c>
      <c r="J85" s="173">
        <v>37800</v>
      </c>
    </row>
    <row r="86" spans="1:10" ht="15" customHeight="1" x14ac:dyDescent="0.2">
      <c r="A86" s="16">
        <v>95</v>
      </c>
      <c r="B86" s="17" t="s">
        <v>243</v>
      </c>
      <c r="C86" s="18">
        <v>2019</v>
      </c>
      <c r="D86" s="18">
        <v>1</v>
      </c>
      <c r="E86" s="19">
        <v>175000</v>
      </c>
      <c r="F86" s="23">
        <v>175000</v>
      </c>
      <c r="I86" s="39">
        <v>17500</v>
      </c>
      <c r="J86" s="173">
        <v>157500</v>
      </c>
    </row>
    <row r="87" spans="1:10" ht="28.5" x14ac:dyDescent="0.2">
      <c r="A87" s="16">
        <v>96</v>
      </c>
      <c r="B87" s="17" t="s">
        <v>244</v>
      </c>
      <c r="C87" s="18">
        <v>2019</v>
      </c>
      <c r="D87" s="18">
        <v>1</v>
      </c>
      <c r="E87" s="19">
        <v>40000</v>
      </c>
      <c r="F87" s="23">
        <v>40000</v>
      </c>
      <c r="I87" s="39">
        <v>4000</v>
      </c>
      <c r="J87" s="173">
        <v>36000</v>
      </c>
    </row>
    <row r="88" spans="1:10" x14ac:dyDescent="0.2">
      <c r="A88" s="16">
        <v>97</v>
      </c>
      <c r="B88" s="17" t="s">
        <v>237</v>
      </c>
      <c r="C88" s="18">
        <v>2019</v>
      </c>
      <c r="D88" s="18">
        <v>8</v>
      </c>
      <c r="E88" s="19">
        <v>1950</v>
      </c>
      <c r="F88" s="23">
        <v>15600</v>
      </c>
      <c r="I88" s="39">
        <v>1560</v>
      </c>
      <c r="J88" s="173">
        <v>14040</v>
      </c>
    </row>
    <row r="89" spans="1:10" x14ac:dyDescent="0.2">
      <c r="A89" s="16">
        <v>98</v>
      </c>
      <c r="B89" s="17" t="s">
        <v>245</v>
      </c>
      <c r="C89" s="18">
        <v>2019</v>
      </c>
      <c r="D89" s="18">
        <v>1</v>
      </c>
      <c r="E89" s="19">
        <v>75000</v>
      </c>
      <c r="F89" s="23">
        <v>75000</v>
      </c>
      <c r="I89" s="39">
        <v>7500</v>
      </c>
      <c r="J89" s="173">
        <v>67500</v>
      </c>
    </row>
    <row r="90" spans="1:10" x14ac:dyDescent="0.2">
      <c r="A90" s="134" t="s">
        <v>122</v>
      </c>
      <c r="B90" s="135"/>
      <c r="C90" s="135"/>
      <c r="D90" s="135"/>
      <c r="E90" s="135"/>
      <c r="F90" s="136"/>
      <c r="I90" s="39"/>
      <c r="J90" s="173">
        <f t="shared" ref="J90:J133" si="0">F90-I90</f>
        <v>0</v>
      </c>
    </row>
    <row r="91" spans="1:10" x14ac:dyDescent="0.2">
      <c r="A91" s="16">
        <v>99</v>
      </c>
      <c r="B91" s="17" t="s">
        <v>25</v>
      </c>
      <c r="C91" s="18">
        <v>2008</v>
      </c>
      <c r="D91" s="18">
        <v>32.5</v>
      </c>
      <c r="E91" s="1">
        <v>240</v>
      </c>
      <c r="F91" s="1">
        <v>7800</v>
      </c>
      <c r="G91" s="4">
        <v>8</v>
      </c>
      <c r="H91" s="4">
        <v>9</v>
      </c>
      <c r="I91" s="1">
        <v>7800</v>
      </c>
      <c r="J91" s="173">
        <v>0</v>
      </c>
    </row>
    <row r="92" spans="1:10" x14ac:dyDescent="0.2">
      <c r="A92" s="16">
        <v>100</v>
      </c>
      <c r="B92" s="17" t="s">
        <v>113</v>
      </c>
      <c r="C92" s="18">
        <v>2008</v>
      </c>
      <c r="D92" s="18">
        <v>1</v>
      </c>
      <c r="E92" s="1">
        <v>3899.9999999999991</v>
      </c>
      <c r="F92" s="1">
        <v>3899.9999999999991</v>
      </c>
      <c r="G92" s="4">
        <v>10</v>
      </c>
      <c r="H92" s="4">
        <v>9</v>
      </c>
      <c r="I92" s="1">
        <v>3899.9999999999991</v>
      </c>
      <c r="J92" s="173">
        <v>0</v>
      </c>
    </row>
    <row r="93" spans="1:10" x14ac:dyDescent="0.2">
      <c r="A93" s="16">
        <v>101</v>
      </c>
      <c r="B93" s="17" t="s">
        <v>123</v>
      </c>
      <c r="C93" s="18">
        <v>2009</v>
      </c>
      <c r="D93" s="18">
        <v>1</v>
      </c>
      <c r="E93" s="1">
        <v>1000</v>
      </c>
      <c r="F93" s="1">
        <v>1000</v>
      </c>
      <c r="G93" s="4">
        <v>5</v>
      </c>
      <c r="H93" s="4">
        <v>8</v>
      </c>
      <c r="I93" s="1">
        <v>1000</v>
      </c>
      <c r="J93" s="173">
        <v>0</v>
      </c>
    </row>
    <row r="94" spans="1:10" x14ac:dyDescent="0.2">
      <c r="A94" s="16">
        <v>102</v>
      </c>
      <c r="B94" s="17" t="s">
        <v>124</v>
      </c>
      <c r="C94" s="18">
        <v>2008</v>
      </c>
      <c r="D94" s="18">
        <v>235</v>
      </c>
      <c r="E94" s="1">
        <v>3671.9999999999991</v>
      </c>
      <c r="F94" s="1">
        <v>862919.99999999977</v>
      </c>
      <c r="G94" s="4">
        <v>10</v>
      </c>
      <c r="H94" s="4">
        <v>9</v>
      </c>
      <c r="I94" s="1">
        <v>862919.99999999977</v>
      </c>
      <c r="J94" s="173">
        <v>0</v>
      </c>
    </row>
    <row r="95" spans="1:10" x14ac:dyDescent="0.2">
      <c r="A95" s="16">
        <v>103</v>
      </c>
      <c r="B95" s="17" t="s">
        <v>125</v>
      </c>
      <c r="C95" s="18">
        <v>2009</v>
      </c>
      <c r="D95" s="18">
        <v>1</v>
      </c>
      <c r="E95" s="1">
        <v>3700</v>
      </c>
      <c r="F95" s="1">
        <v>3700</v>
      </c>
      <c r="G95" s="4">
        <v>8</v>
      </c>
      <c r="H95" s="4">
        <v>8</v>
      </c>
      <c r="I95" s="1">
        <v>3700</v>
      </c>
      <c r="J95" s="173">
        <v>0</v>
      </c>
    </row>
    <row r="96" spans="1:10" x14ac:dyDescent="0.2">
      <c r="A96" s="16">
        <v>104</v>
      </c>
      <c r="B96" s="17" t="s">
        <v>126</v>
      </c>
      <c r="C96" s="18">
        <v>2017</v>
      </c>
      <c r="D96" s="18">
        <v>16</v>
      </c>
      <c r="E96" s="1">
        <v>13500</v>
      </c>
      <c r="F96" s="1">
        <v>216000</v>
      </c>
      <c r="G96" s="4">
        <v>10</v>
      </c>
      <c r="H96" s="4">
        <v>0</v>
      </c>
      <c r="I96" s="39">
        <v>43200</v>
      </c>
      <c r="J96" s="173">
        <v>172800</v>
      </c>
    </row>
    <row r="97" spans="1:10" x14ac:dyDescent="0.2">
      <c r="A97" s="16">
        <v>105</v>
      </c>
      <c r="B97" s="17" t="s">
        <v>127</v>
      </c>
      <c r="C97" s="18">
        <v>2017</v>
      </c>
      <c r="D97" s="18">
        <v>8</v>
      </c>
      <c r="E97" s="1">
        <v>49500</v>
      </c>
      <c r="F97" s="1">
        <v>396000</v>
      </c>
      <c r="G97" s="4">
        <v>10</v>
      </c>
      <c r="H97" s="4">
        <v>0</v>
      </c>
      <c r="I97" s="39">
        <v>79200</v>
      </c>
      <c r="J97" s="173">
        <v>316800</v>
      </c>
    </row>
    <row r="98" spans="1:10" x14ac:dyDescent="0.2">
      <c r="A98" s="16">
        <v>106</v>
      </c>
      <c r="B98" s="17" t="s">
        <v>236</v>
      </c>
      <c r="C98" s="18">
        <v>2019</v>
      </c>
      <c r="D98" s="18">
        <v>3</v>
      </c>
      <c r="E98" s="19">
        <v>38000</v>
      </c>
      <c r="F98" s="23">
        <v>114000</v>
      </c>
      <c r="I98" s="39"/>
      <c r="J98" s="173">
        <v>114000</v>
      </c>
    </row>
    <row r="99" spans="1:10" x14ac:dyDescent="0.2">
      <c r="A99" s="134" t="s">
        <v>26</v>
      </c>
      <c r="B99" s="135"/>
      <c r="C99" s="135"/>
      <c r="D99" s="135"/>
      <c r="E99" s="135"/>
      <c r="F99" s="136"/>
      <c r="I99" s="39"/>
      <c r="J99" s="173"/>
    </row>
    <row r="100" spans="1:10" x14ac:dyDescent="0.2">
      <c r="A100" s="16">
        <v>52</v>
      </c>
      <c r="B100" s="17" t="s">
        <v>128</v>
      </c>
      <c r="C100" s="18">
        <v>1975</v>
      </c>
      <c r="D100" s="18">
        <v>1</v>
      </c>
      <c r="E100" s="1">
        <v>6000</v>
      </c>
      <c r="F100" s="1">
        <v>6000</v>
      </c>
      <c r="G100" s="4">
        <v>10</v>
      </c>
      <c r="H100" s="4">
        <v>42</v>
      </c>
      <c r="I100" s="1">
        <v>6000</v>
      </c>
      <c r="J100" s="173">
        <f t="shared" si="0"/>
        <v>0</v>
      </c>
    </row>
    <row r="101" spans="1:10" x14ac:dyDescent="0.2">
      <c r="A101" s="16">
        <v>53</v>
      </c>
      <c r="B101" s="17" t="s">
        <v>129</v>
      </c>
      <c r="C101" s="18">
        <v>1975</v>
      </c>
      <c r="D101" s="18">
        <v>1</v>
      </c>
      <c r="E101" s="1">
        <v>3000</v>
      </c>
      <c r="F101" s="1">
        <v>3000</v>
      </c>
      <c r="G101" s="4">
        <v>10</v>
      </c>
      <c r="H101" s="4">
        <v>42</v>
      </c>
      <c r="I101" s="1">
        <v>3000</v>
      </c>
      <c r="J101" s="173">
        <f t="shared" si="0"/>
        <v>0</v>
      </c>
    </row>
    <row r="102" spans="1:10" x14ac:dyDescent="0.2">
      <c r="A102" s="16">
        <v>54</v>
      </c>
      <c r="B102" s="17" t="s">
        <v>130</v>
      </c>
      <c r="C102" s="18">
        <v>1975</v>
      </c>
      <c r="D102" s="18">
        <v>25</v>
      </c>
      <c r="E102" s="1">
        <v>2400</v>
      </c>
      <c r="F102" s="1">
        <v>60000</v>
      </c>
      <c r="G102" s="4">
        <v>10</v>
      </c>
      <c r="H102" s="4">
        <v>42</v>
      </c>
      <c r="I102" s="1">
        <v>60000</v>
      </c>
      <c r="J102" s="173">
        <f t="shared" si="0"/>
        <v>0</v>
      </c>
    </row>
    <row r="103" spans="1:10" x14ac:dyDescent="0.2">
      <c r="A103" s="25">
        <v>55</v>
      </c>
      <c r="B103" s="26" t="s">
        <v>27</v>
      </c>
      <c r="C103" s="27">
        <v>1985</v>
      </c>
      <c r="D103" s="27">
        <v>7342</v>
      </c>
      <c r="E103" s="2">
        <v>20</v>
      </c>
      <c r="F103" s="2">
        <v>146840</v>
      </c>
      <c r="G103" s="4">
        <v>10</v>
      </c>
      <c r="H103" s="4">
        <v>32</v>
      </c>
      <c r="I103" s="2">
        <v>146840</v>
      </c>
      <c r="J103" s="173">
        <f t="shared" si="0"/>
        <v>0</v>
      </c>
    </row>
    <row r="104" spans="1:10" x14ac:dyDescent="0.2">
      <c r="A104" s="16">
        <v>56</v>
      </c>
      <c r="B104" s="17" t="s">
        <v>201</v>
      </c>
      <c r="C104" s="18">
        <v>2018</v>
      </c>
      <c r="D104" s="18">
        <v>1</v>
      </c>
      <c r="E104" s="19">
        <v>234000</v>
      </c>
      <c r="F104" s="28">
        <f>D104*E104</f>
        <v>234000</v>
      </c>
      <c r="G104" s="15"/>
      <c r="H104" s="11"/>
      <c r="I104" s="7">
        <f>F104/7*2</f>
        <v>66857.142857142855</v>
      </c>
      <c r="J104" s="173">
        <f t="shared" si="0"/>
        <v>167142.85714285716</v>
      </c>
    </row>
    <row r="105" spans="1:10" x14ac:dyDescent="0.2">
      <c r="A105" s="16">
        <v>57</v>
      </c>
      <c r="B105" s="17" t="s">
        <v>202</v>
      </c>
      <c r="C105" s="18">
        <v>2018</v>
      </c>
      <c r="D105" s="18">
        <v>1</v>
      </c>
      <c r="E105" s="19">
        <v>293000</v>
      </c>
      <c r="F105" s="28">
        <f t="shared" ref="F105:F111" si="1">D105*E105</f>
        <v>293000</v>
      </c>
      <c r="G105" s="15"/>
      <c r="H105" s="11"/>
      <c r="I105" s="39"/>
      <c r="J105" s="173">
        <f t="shared" si="0"/>
        <v>293000</v>
      </c>
    </row>
    <row r="106" spans="1:10" x14ac:dyDescent="0.2">
      <c r="A106" s="16">
        <v>58</v>
      </c>
      <c r="B106" s="17" t="s">
        <v>203</v>
      </c>
      <c r="C106" s="18">
        <v>2018</v>
      </c>
      <c r="D106" s="18">
        <v>1</v>
      </c>
      <c r="E106" s="19">
        <v>40000</v>
      </c>
      <c r="F106" s="28">
        <f t="shared" si="1"/>
        <v>40000</v>
      </c>
      <c r="G106" s="15"/>
      <c r="H106" s="11"/>
      <c r="I106" s="39"/>
      <c r="J106" s="173">
        <f t="shared" si="0"/>
        <v>40000</v>
      </c>
    </row>
    <row r="107" spans="1:10" ht="28.5" x14ac:dyDescent="0.2">
      <c r="A107" s="16">
        <v>59</v>
      </c>
      <c r="B107" s="17" t="s">
        <v>204</v>
      </c>
      <c r="C107" s="18">
        <v>2018</v>
      </c>
      <c r="D107" s="18">
        <v>1</v>
      </c>
      <c r="E107" s="19">
        <v>290000</v>
      </c>
      <c r="F107" s="28">
        <f t="shared" si="1"/>
        <v>290000</v>
      </c>
      <c r="G107" s="15"/>
      <c r="H107" s="11"/>
      <c r="I107" s="39"/>
      <c r="J107" s="173">
        <f t="shared" si="0"/>
        <v>290000</v>
      </c>
    </row>
    <row r="108" spans="1:10" x14ac:dyDescent="0.2">
      <c r="A108" s="16">
        <v>60</v>
      </c>
      <c r="B108" s="17" t="s">
        <v>205</v>
      </c>
      <c r="C108" s="18">
        <v>2018</v>
      </c>
      <c r="D108" s="18">
        <v>30</v>
      </c>
      <c r="E108" s="19">
        <v>500</v>
      </c>
      <c r="F108" s="28">
        <f t="shared" si="1"/>
        <v>15000</v>
      </c>
      <c r="G108" s="15"/>
      <c r="H108" s="11"/>
      <c r="I108" s="39"/>
      <c r="J108" s="173">
        <f t="shared" si="0"/>
        <v>15000</v>
      </c>
    </row>
    <row r="109" spans="1:10" x14ac:dyDescent="0.2">
      <c r="A109" s="16">
        <v>61</v>
      </c>
      <c r="B109" s="17" t="s">
        <v>206</v>
      </c>
      <c r="C109" s="18">
        <v>2018</v>
      </c>
      <c r="D109" s="18">
        <v>2</v>
      </c>
      <c r="E109" s="19">
        <v>15000</v>
      </c>
      <c r="F109" s="28">
        <f t="shared" si="1"/>
        <v>30000</v>
      </c>
      <c r="G109" s="15"/>
      <c r="H109" s="11"/>
      <c r="I109" s="39"/>
      <c r="J109" s="173">
        <f t="shared" si="0"/>
        <v>30000</v>
      </c>
    </row>
    <row r="110" spans="1:10" x14ac:dyDescent="0.2">
      <c r="A110" s="16">
        <v>62</v>
      </c>
      <c r="B110" s="17" t="s">
        <v>207</v>
      </c>
      <c r="C110" s="18">
        <v>2018</v>
      </c>
      <c r="D110" s="18">
        <v>12</v>
      </c>
      <c r="E110" s="19">
        <v>6500</v>
      </c>
      <c r="F110" s="28">
        <f t="shared" si="1"/>
        <v>78000</v>
      </c>
      <c r="G110" s="15"/>
      <c r="H110" s="11"/>
      <c r="I110" s="39"/>
      <c r="J110" s="173">
        <f t="shared" si="0"/>
        <v>78000</v>
      </c>
    </row>
    <row r="111" spans="1:10" x14ac:dyDescent="0.2">
      <c r="A111" s="16">
        <v>63</v>
      </c>
      <c r="B111" s="29" t="s">
        <v>8</v>
      </c>
      <c r="C111" s="18">
        <v>2018</v>
      </c>
      <c r="D111" s="18">
        <v>3</v>
      </c>
      <c r="E111" s="19">
        <v>33000</v>
      </c>
      <c r="F111" s="28">
        <f t="shared" si="1"/>
        <v>99000</v>
      </c>
      <c r="G111" s="15"/>
      <c r="H111" s="11"/>
      <c r="I111" s="39"/>
      <c r="J111" s="173">
        <f t="shared" si="0"/>
        <v>99000</v>
      </c>
    </row>
    <row r="112" spans="1:10" x14ac:dyDescent="0.2">
      <c r="A112" s="137" t="s">
        <v>131</v>
      </c>
      <c r="B112" s="138"/>
      <c r="C112" s="138"/>
      <c r="D112" s="138"/>
      <c r="E112" s="138"/>
      <c r="F112" s="139"/>
      <c r="I112" s="39"/>
      <c r="J112" s="173">
        <f t="shared" si="0"/>
        <v>0</v>
      </c>
    </row>
    <row r="113" spans="1:10" x14ac:dyDescent="0.2">
      <c r="A113" s="16">
        <v>1</v>
      </c>
      <c r="B113" s="17" t="s">
        <v>28</v>
      </c>
      <c r="C113" s="18">
        <v>2017</v>
      </c>
      <c r="D113" s="18">
        <v>1</v>
      </c>
      <c r="E113" s="1">
        <v>171000</v>
      </c>
      <c r="F113" s="1">
        <v>171000</v>
      </c>
      <c r="G113" s="4">
        <v>10</v>
      </c>
      <c r="H113" s="4">
        <v>0</v>
      </c>
      <c r="I113" s="39">
        <v>34200</v>
      </c>
      <c r="J113" s="173">
        <v>136800</v>
      </c>
    </row>
    <row r="114" spans="1:10" x14ac:dyDescent="0.2">
      <c r="A114" s="140" t="s">
        <v>33</v>
      </c>
      <c r="B114" s="141"/>
      <c r="C114" s="141"/>
      <c r="D114" s="141"/>
      <c r="E114" s="141"/>
      <c r="F114" s="142"/>
      <c r="I114" s="39"/>
      <c r="J114" s="173"/>
    </row>
    <row r="115" spans="1:10" x14ac:dyDescent="0.2">
      <c r="A115" s="134" t="s">
        <v>110</v>
      </c>
      <c r="B115" s="135"/>
      <c r="C115" s="135"/>
      <c r="D115" s="135"/>
      <c r="E115" s="135"/>
      <c r="F115" s="136"/>
      <c r="I115" s="39"/>
      <c r="J115" s="173"/>
    </row>
    <row r="116" spans="1:10" x14ac:dyDescent="0.2">
      <c r="A116" s="16">
        <v>1</v>
      </c>
      <c r="B116" s="17" t="s">
        <v>132</v>
      </c>
      <c r="C116" s="18">
        <v>2010</v>
      </c>
      <c r="D116" s="18">
        <v>1</v>
      </c>
      <c r="E116" s="1">
        <v>8125</v>
      </c>
      <c r="F116" s="1">
        <v>8125</v>
      </c>
      <c r="G116" s="4">
        <v>8</v>
      </c>
      <c r="H116" s="4">
        <v>7</v>
      </c>
      <c r="I116" s="1">
        <v>8125</v>
      </c>
      <c r="J116" s="173">
        <v>0</v>
      </c>
    </row>
    <row r="117" spans="1:10" x14ac:dyDescent="0.2">
      <c r="A117" s="16">
        <v>2</v>
      </c>
      <c r="B117" s="17" t="s">
        <v>121</v>
      </c>
      <c r="C117" s="18">
        <v>2010</v>
      </c>
      <c r="D117" s="18">
        <v>1</v>
      </c>
      <c r="E117" s="1">
        <v>1375</v>
      </c>
      <c r="F117" s="1">
        <v>1375</v>
      </c>
      <c r="G117" s="4">
        <v>8</v>
      </c>
      <c r="H117" s="4">
        <v>7</v>
      </c>
      <c r="I117" s="1">
        <v>1375</v>
      </c>
      <c r="J117" s="173">
        <v>0</v>
      </c>
    </row>
    <row r="118" spans="1:10" x14ac:dyDescent="0.2">
      <c r="A118" s="16">
        <v>3</v>
      </c>
      <c r="B118" s="17" t="s">
        <v>34</v>
      </c>
      <c r="C118" s="18">
        <v>2010</v>
      </c>
      <c r="D118" s="18">
        <v>1</v>
      </c>
      <c r="E118" s="1">
        <v>3875</v>
      </c>
      <c r="F118" s="1">
        <v>3875</v>
      </c>
      <c r="G118" s="4">
        <v>8</v>
      </c>
      <c r="H118" s="4">
        <v>7</v>
      </c>
      <c r="I118" s="1">
        <v>3875</v>
      </c>
      <c r="J118" s="173">
        <v>0</v>
      </c>
    </row>
    <row r="119" spans="1:10" x14ac:dyDescent="0.2">
      <c r="A119" s="16">
        <v>4</v>
      </c>
      <c r="B119" s="17" t="s">
        <v>17</v>
      </c>
      <c r="C119" s="18">
        <v>2010</v>
      </c>
      <c r="D119" s="18">
        <v>1</v>
      </c>
      <c r="E119" s="1">
        <v>60000</v>
      </c>
      <c r="F119" s="1">
        <v>60000</v>
      </c>
      <c r="G119" s="4">
        <v>5</v>
      </c>
      <c r="H119" s="4">
        <v>7</v>
      </c>
      <c r="I119" s="1">
        <v>60000</v>
      </c>
      <c r="J119" s="173">
        <v>0</v>
      </c>
    </row>
    <row r="120" spans="1:10" x14ac:dyDescent="0.2">
      <c r="A120" s="16">
        <v>5</v>
      </c>
      <c r="B120" s="26" t="s">
        <v>133</v>
      </c>
      <c r="C120" s="27">
        <v>2012</v>
      </c>
      <c r="D120" s="27">
        <v>1</v>
      </c>
      <c r="E120" s="1">
        <v>24000</v>
      </c>
      <c r="F120" s="2">
        <v>24000</v>
      </c>
      <c r="G120" s="4">
        <v>5</v>
      </c>
      <c r="H120" s="4">
        <v>5</v>
      </c>
      <c r="I120" s="2">
        <v>24000</v>
      </c>
      <c r="J120" s="173">
        <v>0</v>
      </c>
    </row>
    <row r="121" spans="1:10" x14ac:dyDescent="0.2">
      <c r="A121" s="16">
        <v>6</v>
      </c>
      <c r="B121" s="17" t="s">
        <v>9</v>
      </c>
      <c r="C121" s="18">
        <v>2012</v>
      </c>
      <c r="D121" s="18">
        <v>7</v>
      </c>
      <c r="E121" s="1">
        <v>6000</v>
      </c>
      <c r="F121" s="2">
        <v>42000</v>
      </c>
      <c r="G121" s="4">
        <v>10</v>
      </c>
      <c r="H121" s="4">
        <v>5</v>
      </c>
      <c r="I121" s="39">
        <v>16800</v>
      </c>
      <c r="J121" s="173">
        <v>25200</v>
      </c>
    </row>
    <row r="122" spans="1:10" x14ac:dyDescent="0.2">
      <c r="A122" s="16">
        <v>7</v>
      </c>
      <c r="B122" s="17" t="s">
        <v>13</v>
      </c>
      <c r="C122" s="18">
        <v>2015</v>
      </c>
      <c r="D122" s="18">
        <v>1</v>
      </c>
      <c r="E122" s="1">
        <v>88000</v>
      </c>
      <c r="F122" s="2">
        <v>88000</v>
      </c>
      <c r="G122" s="4">
        <v>10</v>
      </c>
      <c r="H122" s="4">
        <v>2</v>
      </c>
      <c r="I122" s="39">
        <v>22000</v>
      </c>
      <c r="J122" s="173">
        <v>66000</v>
      </c>
    </row>
    <row r="123" spans="1:10" x14ac:dyDescent="0.2">
      <c r="A123" s="16">
        <v>8</v>
      </c>
      <c r="B123" s="17" t="s">
        <v>113</v>
      </c>
      <c r="C123" s="18">
        <v>2015</v>
      </c>
      <c r="D123" s="18">
        <v>1</v>
      </c>
      <c r="E123" s="1">
        <v>88000</v>
      </c>
      <c r="F123" s="2">
        <v>88000</v>
      </c>
      <c r="G123" s="4">
        <v>10</v>
      </c>
      <c r="H123" s="4">
        <v>2</v>
      </c>
      <c r="I123" s="39">
        <v>22000</v>
      </c>
      <c r="J123" s="173">
        <v>66000</v>
      </c>
    </row>
    <row r="124" spans="1:10" x14ac:dyDescent="0.2">
      <c r="A124" s="16">
        <v>9</v>
      </c>
      <c r="B124" s="17" t="s">
        <v>8</v>
      </c>
      <c r="C124" s="18">
        <v>2015</v>
      </c>
      <c r="D124" s="18">
        <v>1</v>
      </c>
      <c r="E124" s="1">
        <v>104000</v>
      </c>
      <c r="F124" s="2">
        <v>104000</v>
      </c>
      <c r="G124" s="4">
        <v>10</v>
      </c>
      <c r="H124" s="4">
        <v>2</v>
      </c>
      <c r="I124" s="39">
        <v>26000</v>
      </c>
      <c r="J124" s="173">
        <v>78000</v>
      </c>
    </row>
    <row r="125" spans="1:10" x14ac:dyDescent="0.2">
      <c r="A125" s="16">
        <v>10</v>
      </c>
      <c r="B125" s="17" t="s">
        <v>9</v>
      </c>
      <c r="C125" s="18">
        <v>2015</v>
      </c>
      <c r="D125" s="18">
        <v>10</v>
      </c>
      <c r="E125" s="1">
        <v>12000</v>
      </c>
      <c r="F125" s="2">
        <v>120000</v>
      </c>
      <c r="G125" s="4">
        <v>10</v>
      </c>
      <c r="H125" s="4">
        <v>2</v>
      </c>
      <c r="I125" s="39">
        <v>30000</v>
      </c>
      <c r="J125" s="173">
        <v>90000</v>
      </c>
    </row>
    <row r="126" spans="1:10" x14ac:dyDescent="0.2">
      <c r="A126" s="16">
        <v>11</v>
      </c>
      <c r="B126" s="17" t="s">
        <v>134</v>
      </c>
      <c r="C126" s="18">
        <v>2015</v>
      </c>
      <c r="D126" s="18">
        <v>1</v>
      </c>
      <c r="E126" s="1">
        <v>211680</v>
      </c>
      <c r="F126" s="2">
        <v>211680</v>
      </c>
      <c r="G126" s="4">
        <v>50</v>
      </c>
      <c r="H126" s="4">
        <v>2</v>
      </c>
      <c r="I126" s="39">
        <v>8820</v>
      </c>
      <c r="J126" s="173">
        <v>202860</v>
      </c>
    </row>
    <row r="127" spans="1:10" x14ac:dyDescent="0.2">
      <c r="A127" s="16">
        <v>12</v>
      </c>
      <c r="B127" s="17" t="s">
        <v>35</v>
      </c>
      <c r="C127" s="18">
        <v>2015</v>
      </c>
      <c r="D127" s="18">
        <v>1</v>
      </c>
      <c r="E127" s="1">
        <v>249360</v>
      </c>
      <c r="F127" s="2">
        <v>249360</v>
      </c>
      <c r="G127" s="4">
        <v>10</v>
      </c>
      <c r="H127" s="4">
        <v>2</v>
      </c>
      <c r="I127" s="39">
        <v>62340</v>
      </c>
      <c r="J127" s="173">
        <v>187020</v>
      </c>
    </row>
    <row r="128" spans="1:10" x14ac:dyDescent="0.2">
      <c r="A128" s="16">
        <v>13</v>
      </c>
      <c r="B128" s="17" t="s">
        <v>135</v>
      </c>
      <c r="C128" s="18">
        <v>2015</v>
      </c>
      <c r="D128" s="18">
        <v>1</v>
      </c>
      <c r="E128" s="1">
        <v>169800</v>
      </c>
      <c r="F128" s="2">
        <v>169800</v>
      </c>
      <c r="G128" s="4">
        <v>5</v>
      </c>
      <c r="H128" s="4">
        <v>2</v>
      </c>
      <c r="I128" s="39">
        <v>113200</v>
      </c>
      <c r="J128" s="173">
        <v>56600</v>
      </c>
    </row>
    <row r="129" spans="1:10" x14ac:dyDescent="0.2">
      <c r="A129" s="16">
        <v>14</v>
      </c>
      <c r="B129" s="17" t="s">
        <v>19</v>
      </c>
      <c r="C129" s="18">
        <v>2015</v>
      </c>
      <c r="D129" s="18">
        <v>1</v>
      </c>
      <c r="E129" s="1">
        <v>37928.571428571428</v>
      </c>
      <c r="F129" s="2">
        <v>37928.571428571428</v>
      </c>
      <c r="G129" s="4">
        <v>7</v>
      </c>
      <c r="H129" s="4">
        <v>2</v>
      </c>
      <c r="I129" s="7">
        <v>15171.428571428571</v>
      </c>
      <c r="J129" s="173">
        <v>22757.142857142855</v>
      </c>
    </row>
    <row r="130" spans="1:10" x14ac:dyDescent="0.2">
      <c r="A130" s="16">
        <v>15</v>
      </c>
      <c r="B130" s="17" t="s">
        <v>115</v>
      </c>
      <c r="C130" s="18">
        <v>2015</v>
      </c>
      <c r="D130" s="18">
        <v>2</v>
      </c>
      <c r="E130" s="1">
        <v>25000</v>
      </c>
      <c r="F130" s="2">
        <v>50000</v>
      </c>
      <c r="G130" s="4">
        <v>7</v>
      </c>
      <c r="H130" s="4">
        <v>2</v>
      </c>
      <c r="I130" s="7">
        <v>20000</v>
      </c>
      <c r="J130" s="173">
        <v>30000</v>
      </c>
    </row>
    <row r="131" spans="1:10" x14ac:dyDescent="0.2">
      <c r="A131" s="16">
        <v>16</v>
      </c>
      <c r="B131" s="17" t="s">
        <v>116</v>
      </c>
      <c r="C131" s="18">
        <v>2015</v>
      </c>
      <c r="D131" s="18">
        <v>1</v>
      </c>
      <c r="E131" s="1">
        <v>77142.857142857145</v>
      </c>
      <c r="F131" s="2">
        <v>77142.857142857145</v>
      </c>
      <c r="G131" s="4">
        <v>7</v>
      </c>
      <c r="H131" s="4">
        <v>2</v>
      </c>
      <c r="I131" s="7">
        <v>30857.142857142859</v>
      </c>
      <c r="J131" s="173">
        <v>46285.71428571429</v>
      </c>
    </row>
    <row r="132" spans="1:10" ht="28.5" x14ac:dyDescent="0.2">
      <c r="A132" s="16">
        <v>17</v>
      </c>
      <c r="B132" s="17" t="s">
        <v>90</v>
      </c>
      <c r="C132" s="18">
        <v>2017</v>
      </c>
      <c r="D132" s="18">
        <v>1</v>
      </c>
      <c r="E132" s="1">
        <v>50803.200000000004</v>
      </c>
      <c r="F132" s="2">
        <v>50803.200000000004</v>
      </c>
      <c r="G132" s="4">
        <v>7</v>
      </c>
      <c r="H132" s="4">
        <v>0</v>
      </c>
      <c r="I132" s="7">
        <v>14515.2</v>
      </c>
      <c r="J132" s="173">
        <v>36288</v>
      </c>
    </row>
    <row r="133" spans="1:10" x14ac:dyDescent="0.2">
      <c r="A133" s="134" t="s">
        <v>122</v>
      </c>
      <c r="B133" s="135"/>
      <c r="C133" s="135"/>
      <c r="D133" s="135"/>
      <c r="E133" s="135"/>
      <c r="F133" s="136"/>
      <c r="I133" s="39"/>
      <c r="J133" s="173">
        <f t="shared" si="0"/>
        <v>0</v>
      </c>
    </row>
    <row r="134" spans="1:10" x14ac:dyDescent="0.2">
      <c r="A134" s="16">
        <v>18</v>
      </c>
      <c r="B134" s="17" t="s">
        <v>6</v>
      </c>
      <c r="C134" s="18">
        <v>1970</v>
      </c>
      <c r="D134" s="18">
        <v>1</v>
      </c>
      <c r="E134" s="1">
        <v>24350</v>
      </c>
      <c r="F134" s="2">
        <v>24350</v>
      </c>
      <c r="G134" s="4">
        <v>10</v>
      </c>
      <c r="H134" s="4">
        <v>47</v>
      </c>
      <c r="I134" s="2">
        <v>24350</v>
      </c>
      <c r="J134" s="173">
        <v>0</v>
      </c>
    </row>
    <row r="135" spans="1:10" x14ac:dyDescent="0.2">
      <c r="A135" s="16">
        <v>19</v>
      </c>
      <c r="B135" s="17" t="s">
        <v>136</v>
      </c>
      <c r="C135" s="18">
        <v>1985</v>
      </c>
      <c r="D135" s="18">
        <v>69</v>
      </c>
      <c r="E135" s="1">
        <v>2249</v>
      </c>
      <c r="F135" s="2">
        <v>155181</v>
      </c>
      <c r="G135" s="4">
        <v>10</v>
      </c>
      <c r="H135" s="4">
        <v>32</v>
      </c>
      <c r="I135" s="2">
        <v>155181</v>
      </c>
      <c r="J135" s="173">
        <v>0</v>
      </c>
    </row>
    <row r="136" spans="1:10" x14ac:dyDescent="0.2">
      <c r="A136" s="134" t="s">
        <v>26</v>
      </c>
      <c r="B136" s="135"/>
      <c r="C136" s="135"/>
      <c r="D136" s="135"/>
      <c r="E136" s="135"/>
      <c r="F136" s="136"/>
      <c r="I136" s="39"/>
      <c r="J136" s="173">
        <f t="shared" ref="J136:J196" si="2">F136-I136</f>
        <v>0</v>
      </c>
    </row>
    <row r="137" spans="1:10" x14ac:dyDescent="0.2">
      <c r="A137" s="16">
        <v>20</v>
      </c>
      <c r="B137" s="17" t="s">
        <v>36</v>
      </c>
      <c r="C137" s="18">
        <v>1975</v>
      </c>
      <c r="D137" s="18">
        <v>2</v>
      </c>
      <c r="E137" s="1">
        <v>2600</v>
      </c>
      <c r="F137" s="2">
        <v>5200</v>
      </c>
      <c r="G137" s="4">
        <v>10</v>
      </c>
      <c r="H137" s="4">
        <v>42</v>
      </c>
      <c r="I137" s="2">
        <v>5200</v>
      </c>
      <c r="J137" s="173">
        <v>0</v>
      </c>
    </row>
    <row r="138" spans="1:10" x14ac:dyDescent="0.2">
      <c r="A138" s="16">
        <v>21</v>
      </c>
      <c r="B138" s="17" t="s">
        <v>137</v>
      </c>
      <c r="C138" s="18">
        <v>1975</v>
      </c>
      <c r="D138" s="18">
        <v>1</v>
      </c>
      <c r="E138" s="1">
        <v>5000</v>
      </c>
      <c r="F138" s="2">
        <v>5000</v>
      </c>
      <c r="G138" s="4">
        <v>10</v>
      </c>
      <c r="H138" s="4">
        <v>42</v>
      </c>
      <c r="I138" s="2">
        <v>5000</v>
      </c>
      <c r="J138" s="173">
        <v>0</v>
      </c>
    </row>
    <row r="139" spans="1:10" x14ac:dyDescent="0.2">
      <c r="A139" s="16">
        <v>22</v>
      </c>
      <c r="B139" s="17" t="s">
        <v>138</v>
      </c>
      <c r="C139" s="18">
        <v>1975</v>
      </c>
      <c r="D139" s="18">
        <v>2</v>
      </c>
      <c r="E139" s="1">
        <v>2400</v>
      </c>
      <c r="F139" s="2">
        <v>4800</v>
      </c>
      <c r="G139" s="4">
        <v>10</v>
      </c>
      <c r="H139" s="4">
        <v>42</v>
      </c>
      <c r="I139" s="2">
        <v>4800</v>
      </c>
      <c r="J139" s="173">
        <v>0</v>
      </c>
    </row>
    <row r="140" spans="1:10" x14ac:dyDescent="0.2">
      <c r="A140" s="16">
        <v>23</v>
      </c>
      <c r="B140" s="17" t="s">
        <v>37</v>
      </c>
      <c r="C140" s="18">
        <v>1975</v>
      </c>
      <c r="D140" s="18">
        <v>2</v>
      </c>
      <c r="E140" s="1">
        <v>5400</v>
      </c>
      <c r="F140" s="2">
        <v>10800</v>
      </c>
      <c r="G140" s="4">
        <v>10</v>
      </c>
      <c r="H140" s="4">
        <v>42</v>
      </c>
      <c r="I140" s="2">
        <v>10800</v>
      </c>
      <c r="J140" s="173">
        <v>0</v>
      </c>
    </row>
    <row r="141" spans="1:10" x14ac:dyDescent="0.2">
      <c r="A141" s="16">
        <v>24</v>
      </c>
      <c r="B141" s="17" t="s">
        <v>138</v>
      </c>
      <c r="C141" s="18">
        <v>1975</v>
      </c>
      <c r="D141" s="18">
        <v>2</v>
      </c>
      <c r="E141" s="1">
        <v>2400</v>
      </c>
      <c r="F141" s="2">
        <v>4800</v>
      </c>
      <c r="G141" s="4">
        <v>10</v>
      </c>
      <c r="H141" s="4">
        <v>42</v>
      </c>
      <c r="I141" s="2">
        <v>4800</v>
      </c>
      <c r="J141" s="173">
        <v>0</v>
      </c>
    </row>
    <row r="142" spans="1:10" x14ac:dyDescent="0.2">
      <c r="A142" s="16">
        <v>25</v>
      </c>
      <c r="B142" s="17" t="s">
        <v>139</v>
      </c>
      <c r="C142" s="18">
        <v>1975</v>
      </c>
      <c r="D142" s="18">
        <v>1</v>
      </c>
      <c r="E142" s="19">
        <v>0</v>
      </c>
      <c r="F142" s="19">
        <v>0</v>
      </c>
      <c r="G142" s="4">
        <v>10</v>
      </c>
      <c r="H142" s="4">
        <v>42</v>
      </c>
      <c r="I142" s="19">
        <v>0</v>
      </c>
      <c r="J142" s="173">
        <v>0</v>
      </c>
    </row>
    <row r="143" spans="1:10" x14ac:dyDescent="0.2">
      <c r="A143" s="16">
        <v>26</v>
      </c>
      <c r="B143" s="17" t="s">
        <v>11</v>
      </c>
      <c r="C143" s="18">
        <v>1975</v>
      </c>
      <c r="D143" s="18">
        <v>1</v>
      </c>
      <c r="E143" s="1">
        <v>11000</v>
      </c>
      <c r="F143" s="2">
        <v>11000</v>
      </c>
      <c r="G143" s="4">
        <v>10</v>
      </c>
      <c r="H143" s="4">
        <v>42</v>
      </c>
      <c r="I143" s="2">
        <v>11000</v>
      </c>
      <c r="J143" s="173">
        <v>0</v>
      </c>
    </row>
    <row r="144" spans="1:10" x14ac:dyDescent="0.2">
      <c r="A144" s="16">
        <v>27</v>
      </c>
      <c r="B144" s="17" t="s">
        <v>38</v>
      </c>
      <c r="C144" s="18">
        <v>1975</v>
      </c>
      <c r="D144" s="18">
        <v>7071</v>
      </c>
      <c r="E144" s="1">
        <v>20</v>
      </c>
      <c r="F144" s="2">
        <v>141420</v>
      </c>
      <c r="G144" s="4">
        <v>10</v>
      </c>
      <c r="H144" s="4">
        <v>42</v>
      </c>
      <c r="I144" s="2">
        <v>141420</v>
      </c>
      <c r="J144" s="173">
        <v>0</v>
      </c>
    </row>
    <row r="145" spans="1:10" x14ac:dyDescent="0.2">
      <c r="A145" s="134" t="s">
        <v>200</v>
      </c>
      <c r="B145" s="135"/>
      <c r="C145" s="135"/>
      <c r="D145" s="135"/>
      <c r="E145" s="135"/>
      <c r="F145" s="136"/>
      <c r="I145" s="39"/>
      <c r="J145" s="173">
        <f t="shared" si="2"/>
        <v>0</v>
      </c>
    </row>
    <row r="146" spans="1:10" x14ac:dyDescent="0.2">
      <c r="A146" s="16">
        <v>28</v>
      </c>
      <c r="B146" s="17" t="s">
        <v>140</v>
      </c>
      <c r="C146" s="18">
        <v>1979</v>
      </c>
      <c r="D146" s="18">
        <v>1</v>
      </c>
      <c r="E146" s="1">
        <v>1120100</v>
      </c>
      <c r="F146" s="2">
        <v>1120100</v>
      </c>
      <c r="G146" s="4">
        <v>15</v>
      </c>
      <c r="H146" s="4">
        <v>38</v>
      </c>
      <c r="I146" s="2">
        <v>1120100</v>
      </c>
      <c r="J146" s="173">
        <v>0</v>
      </c>
    </row>
    <row r="147" spans="1:10" x14ac:dyDescent="0.2">
      <c r="A147" s="16">
        <v>29</v>
      </c>
      <c r="B147" s="17" t="s">
        <v>141</v>
      </c>
      <c r="C147" s="18">
        <v>1986</v>
      </c>
      <c r="D147" s="18">
        <v>1</v>
      </c>
      <c r="E147" s="1">
        <v>1996700</v>
      </c>
      <c r="F147" s="2">
        <v>1996700</v>
      </c>
      <c r="G147" s="4">
        <v>15</v>
      </c>
      <c r="H147" s="4">
        <v>31</v>
      </c>
      <c r="I147" s="2">
        <v>1996700</v>
      </c>
      <c r="J147" s="173">
        <v>0</v>
      </c>
    </row>
    <row r="148" spans="1:10" x14ac:dyDescent="0.2">
      <c r="A148" s="16">
        <v>30</v>
      </c>
      <c r="B148" s="17" t="s">
        <v>142</v>
      </c>
      <c r="C148" s="18">
        <v>1987</v>
      </c>
      <c r="D148" s="18">
        <v>1</v>
      </c>
      <c r="E148" s="1">
        <v>1996700</v>
      </c>
      <c r="F148" s="2">
        <v>1996700</v>
      </c>
      <c r="G148" s="4">
        <v>15</v>
      </c>
      <c r="H148" s="4">
        <v>30</v>
      </c>
      <c r="I148" s="2">
        <v>1996700</v>
      </c>
      <c r="J148" s="173">
        <v>0</v>
      </c>
    </row>
    <row r="149" spans="1:10" x14ac:dyDescent="0.2">
      <c r="A149" s="16">
        <v>31</v>
      </c>
      <c r="B149" s="17" t="s">
        <v>143</v>
      </c>
      <c r="C149" s="18">
        <v>1987</v>
      </c>
      <c r="D149" s="18">
        <v>1</v>
      </c>
      <c r="E149" s="1">
        <v>438300</v>
      </c>
      <c r="F149" s="2">
        <v>438300</v>
      </c>
      <c r="G149" s="4">
        <v>15</v>
      </c>
      <c r="H149" s="4">
        <v>30</v>
      </c>
      <c r="I149" s="2">
        <v>438300</v>
      </c>
      <c r="J149" s="173">
        <v>0</v>
      </c>
    </row>
    <row r="150" spans="1:10" x14ac:dyDescent="0.2">
      <c r="A150" s="16">
        <v>32</v>
      </c>
      <c r="B150" s="17" t="s">
        <v>144</v>
      </c>
      <c r="C150" s="18">
        <v>1990</v>
      </c>
      <c r="D150" s="18">
        <v>1</v>
      </c>
      <c r="E150" s="1">
        <v>438300</v>
      </c>
      <c r="F150" s="2">
        <v>438300</v>
      </c>
      <c r="G150" s="4">
        <v>15</v>
      </c>
      <c r="H150" s="4">
        <v>27</v>
      </c>
      <c r="I150" s="2">
        <v>438300</v>
      </c>
      <c r="J150" s="173">
        <v>0</v>
      </c>
    </row>
    <row r="151" spans="1:10" x14ac:dyDescent="0.2">
      <c r="A151" s="16">
        <v>33</v>
      </c>
      <c r="B151" s="17" t="s">
        <v>145</v>
      </c>
      <c r="C151" s="18">
        <v>1986</v>
      </c>
      <c r="D151" s="18">
        <v>1</v>
      </c>
      <c r="E151" s="1">
        <v>418820</v>
      </c>
      <c r="F151" s="2">
        <v>418820</v>
      </c>
      <c r="G151" s="4">
        <v>15</v>
      </c>
      <c r="H151" s="4">
        <v>31</v>
      </c>
      <c r="I151" s="2">
        <v>418820</v>
      </c>
      <c r="J151" s="173">
        <v>0</v>
      </c>
    </row>
    <row r="152" spans="1:10" x14ac:dyDescent="0.2">
      <c r="A152" s="16">
        <v>34</v>
      </c>
      <c r="B152" s="17" t="s">
        <v>145</v>
      </c>
      <c r="C152" s="18">
        <v>1988</v>
      </c>
      <c r="D152" s="18">
        <v>1</v>
      </c>
      <c r="E152" s="1">
        <v>418820</v>
      </c>
      <c r="F152" s="2">
        <v>418820</v>
      </c>
      <c r="G152" s="4">
        <v>15</v>
      </c>
      <c r="H152" s="4">
        <v>29</v>
      </c>
      <c r="I152" s="2">
        <v>418820</v>
      </c>
      <c r="J152" s="173">
        <v>0</v>
      </c>
    </row>
    <row r="153" spans="1:10" x14ac:dyDescent="0.2">
      <c r="A153" s="16">
        <v>35</v>
      </c>
      <c r="B153" s="17" t="s">
        <v>146</v>
      </c>
      <c r="C153" s="18">
        <v>1987</v>
      </c>
      <c r="D153" s="18">
        <v>1</v>
      </c>
      <c r="E153" s="1">
        <v>506480</v>
      </c>
      <c r="F153" s="2">
        <v>506480</v>
      </c>
      <c r="G153" s="4">
        <v>15</v>
      </c>
      <c r="H153" s="4">
        <v>30</v>
      </c>
      <c r="I153" s="2">
        <v>506480</v>
      </c>
      <c r="J153" s="173">
        <v>0</v>
      </c>
    </row>
    <row r="154" spans="1:10" x14ac:dyDescent="0.2">
      <c r="A154" s="16">
        <v>36</v>
      </c>
      <c r="B154" s="17" t="s">
        <v>147</v>
      </c>
      <c r="C154" s="18">
        <v>1989</v>
      </c>
      <c r="D154" s="18">
        <v>1</v>
      </c>
      <c r="E154" s="1">
        <v>1061660</v>
      </c>
      <c r="F154" s="2">
        <v>1061660</v>
      </c>
      <c r="G154" s="4">
        <v>15</v>
      </c>
      <c r="H154" s="4">
        <v>28</v>
      </c>
      <c r="I154" s="2">
        <v>1061660</v>
      </c>
      <c r="J154" s="173">
        <v>0</v>
      </c>
    </row>
    <row r="155" spans="1:10" x14ac:dyDescent="0.2">
      <c r="A155" s="16">
        <v>37</v>
      </c>
      <c r="B155" s="17" t="s">
        <v>148</v>
      </c>
      <c r="C155" s="18">
        <v>1987</v>
      </c>
      <c r="D155" s="18">
        <v>1</v>
      </c>
      <c r="E155" s="1">
        <v>827900</v>
      </c>
      <c r="F155" s="2">
        <v>827900</v>
      </c>
      <c r="G155" s="4">
        <v>15</v>
      </c>
      <c r="H155" s="4">
        <v>30</v>
      </c>
      <c r="I155" s="2">
        <v>827900</v>
      </c>
      <c r="J155" s="173">
        <v>0</v>
      </c>
    </row>
    <row r="156" spans="1:10" x14ac:dyDescent="0.2">
      <c r="A156" s="16">
        <v>38</v>
      </c>
      <c r="B156" s="17" t="s">
        <v>148</v>
      </c>
      <c r="C156" s="18">
        <v>1988</v>
      </c>
      <c r="D156" s="18">
        <v>1</v>
      </c>
      <c r="E156" s="1">
        <v>827900</v>
      </c>
      <c r="F156" s="2">
        <v>827900</v>
      </c>
      <c r="G156" s="4">
        <v>15</v>
      </c>
      <c r="H156" s="4">
        <v>29</v>
      </c>
      <c r="I156" s="2">
        <v>827900</v>
      </c>
      <c r="J156" s="173">
        <v>0</v>
      </c>
    </row>
    <row r="157" spans="1:10" x14ac:dyDescent="0.2">
      <c r="A157" s="16">
        <v>39</v>
      </c>
      <c r="B157" s="17" t="s">
        <v>148</v>
      </c>
      <c r="C157" s="18">
        <v>1988</v>
      </c>
      <c r="D157" s="18">
        <v>1</v>
      </c>
      <c r="E157" s="1">
        <v>827900</v>
      </c>
      <c r="F157" s="2">
        <v>827900</v>
      </c>
      <c r="G157" s="4">
        <v>15</v>
      </c>
      <c r="H157" s="4">
        <v>29</v>
      </c>
      <c r="I157" s="2">
        <v>827900</v>
      </c>
      <c r="J157" s="173">
        <v>0</v>
      </c>
    </row>
    <row r="158" spans="1:10" x14ac:dyDescent="0.2">
      <c r="A158" s="16">
        <v>40</v>
      </c>
      <c r="B158" s="17" t="s">
        <v>148</v>
      </c>
      <c r="C158" s="18">
        <v>1988</v>
      </c>
      <c r="D158" s="18">
        <v>1</v>
      </c>
      <c r="E158" s="1">
        <v>827900</v>
      </c>
      <c r="F158" s="2">
        <v>827900</v>
      </c>
      <c r="G158" s="4">
        <v>15</v>
      </c>
      <c r="H158" s="4">
        <v>29</v>
      </c>
      <c r="I158" s="2">
        <v>827900</v>
      </c>
      <c r="J158" s="173">
        <v>0</v>
      </c>
    </row>
    <row r="159" spans="1:10" x14ac:dyDescent="0.2">
      <c r="A159" s="16">
        <v>41</v>
      </c>
      <c r="B159" s="17" t="s">
        <v>148</v>
      </c>
      <c r="C159" s="18">
        <v>1990</v>
      </c>
      <c r="D159" s="18">
        <v>1</v>
      </c>
      <c r="E159" s="1">
        <v>827900</v>
      </c>
      <c r="F159" s="2">
        <v>827900</v>
      </c>
      <c r="G159" s="4">
        <v>15</v>
      </c>
      <c r="H159" s="4">
        <v>27</v>
      </c>
      <c r="I159" s="2">
        <v>827900</v>
      </c>
      <c r="J159" s="173">
        <v>0</v>
      </c>
    </row>
    <row r="160" spans="1:10" x14ac:dyDescent="0.2">
      <c r="A160" s="16">
        <v>42</v>
      </c>
      <c r="B160" s="17" t="s">
        <v>148</v>
      </c>
      <c r="C160" s="18">
        <v>1990</v>
      </c>
      <c r="D160" s="18">
        <v>1</v>
      </c>
      <c r="E160" s="1">
        <v>827900</v>
      </c>
      <c r="F160" s="2">
        <v>827900</v>
      </c>
      <c r="G160" s="4">
        <v>15</v>
      </c>
      <c r="H160" s="4">
        <v>27</v>
      </c>
      <c r="I160" s="2">
        <v>827900</v>
      </c>
      <c r="J160" s="173">
        <v>0</v>
      </c>
    </row>
    <row r="161" spans="1:10" x14ac:dyDescent="0.2">
      <c r="A161" s="16">
        <v>43</v>
      </c>
      <c r="B161" s="17" t="s">
        <v>149</v>
      </c>
      <c r="C161" s="18">
        <v>1985</v>
      </c>
      <c r="D161" s="18">
        <v>1</v>
      </c>
      <c r="E161" s="1">
        <v>2727200</v>
      </c>
      <c r="F161" s="2">
        <v>2727200</v>
      </c>
      <c r="G161" s="4">
        <v>15</v>
      </c>
      <c r="H161" s="4">
        <v>32</v>
      </c>
      <c r="I161" s="2">
        <v>2727200</v>
      </c>
      <c r="J161" s="173">
        <v>0</v>
      </c>
    </row>
    <row r="162" spans="1:10" x14ac:dyDescent="0.2">
      <c r="A162" s="16">
        <v>44</v>
      </c>
      <c r="B162" s="17" t="s">
        <v>149</v>
      </c>
      <c r="C162" s="18">
        <v>1986</v>
      </c>
      <c r="D162" s="18">
        <v>1</v>
      </c>
      <c r="E162" s="1">
        <v>2727200</v>
      </c>
      <c r="F162" s="2">
        <v>2727200</v>
      </c>
      <c r="G162" s="4">
        <v>15</v>
      </c>
      <c r="H162" s="4">
        <v>31</v>
      </c>
      <c r="I162" s="2">
        <v>2727200</v>
      </c>
      <c r="J162" s="173">
        <v>0</v>
      </c>
    </row>
    <row r="163" spans="1:10" x14ac:dyDescent="0.2">
      <c r="A163" s="16">
        <v>45</v>
      </c>
      <c r="B163" s="17" t="s">
        <v>149</v>
      </c>
      <c r="C163" s="18">
        <v>1986</v>
      </c>
      <c r="D163" s="18">
        <v>1</v>
      </c>
      <c r="E163" s="1">
        <v>2727200</v>
      </c>
      <c r="F163" s="2">
        <v>2727200</v>
      </c>
      <c r="G163" s="4">
        <v>15</v>
      </c>
      <c r="H163" s="4">
        <v>31</v>
      </c>
      <c r="I163" s="2">
        <v>2727200</v>
      </c>
      <c r="J163" s="173">
        <v>0</v>
      </c>
    </row>
    <row r="164" spans="1:10" x14ac:dyDescent="0.2">
      <c r="A164" s="16">
        <v>46</v>
      </c>
      <c r="B164" s="17" t="s">
        <v>149</v>
      </c>
      <c r="C164" s="18">
        <v>1987</v>
      </c>
      <c r="D164" s="18">
        <v>1</v>
      </c>
      <c r="E164" s="1">
        <v>2727200</v>
      </c>
      <c r="F164" s="2">
        <v>2727200</v>
      </c>
      <c r="G164" s="4">
        <v>15</v>
      </c>
      <c r="H164" s="4">
        <v>30</v>
      </c>
      <c r="I164" s="2">
        <v>2727200</v>
      </c>
      <c r="J164" s="173">
        <v>0</v>
      </c>
    </row>
    <row r="165" spans="1:10" x14ac:dyDescent="0.2">
      <c r="A165" s="16">
        <v>47</v>
      </c>
      <c r="B165" s="17" t="s">
        <v>149</v>
      </c>
      <c r="C165" s="18">
        <v>1987</v>
      </c>
      <c r="D165" s="18">
        <v>1</v>
      </c>
      <c r="E165" s="1">
        <v>2727200</v>
      </c>
      <c r="F165" s="2">
        <v>2727200</v>
      </c>
      <c r="G165" s="4">
        <v>15</v>
      </c>
      <c r="H165" s="4">
        <v>30</v>
      </c>
      <c r="I165" s="2">
        <v>2727200</v>
      </c>
      <c r="J165" s="173">
        <v>0</v>
      </c>
    </row>
    <row r="166" spans="1:10" x14ac:dyDescent="0.2">
      <c r="A166" s="16">
        <v>48</v>
      </c>
      <c r="B166" s="17" t="s">
        <v>149</v>
      </c>
      <c r="C166" s="18">
        <v>1990</v>
      </c>
      <c r="D166" s="18">
        <v>1</v>
      </c>
      <c r="E166" s="1">
        <v>2727200</v>
      </c>
      <c r="F166" s="2">
        <v>2727200</v>
      </c>
      <c r="G166" s="4">
        <v>15</v>
      </c>
      <c r="H166" s="4">
        <v>27</v>
      </c>
      <c r="I166" s="2">
        <v>2727200</v>
      </c>
      <c r="J166" s="173">
        <v>0</v>
      </c>
    </row>
    <row r="167" spans="1:10" x14ac:dyDescent="0.2">
      <c r="A167" s="16">
        <v>49</v>
      </c>
      <c r="B167" s="17" t="s">
        <v>150</v>
      </c>
      <c r="C167" s="18">
        <v>1990</v>
      </c>
      <c r="D167" s="18">
        <v>1</v>
      </c>
      <c r="E167" s="1">
        <v>370120</v>
      </c>
      <c r="F167" s="2">
        <v>370120</v>
      </c>
      <c r="G167" s="4">
        <v>15</v>
      </c>
      <c r="H167" s="4">
        <v>27</v>
      </c>
      <c r="I167" s="2">
        <v>370120</v>
      </c>
      <c r="J167" s="173">
        <v>0</v>
      </c>
    </row>
    <row r="168" spans="1:10" x14ac:dyDescent="0.2">
      <c r="A168" s="16">
        <v>50</v>
      </c>
      <c r="B168" s="17" t="s">
        <v>151</v>
      </c>
      <c r="C168" s="18">
        <v>1984</v>
      </c>
      <c r="D168" s="18">
        <v>1</v>
      </c>
      <c r="E168" s="1">
        <v>165580</v>
      </c>
      <c r="F168" s="2">
        <v>165580</v>
      </c>
      <c r="G168" s="4">
        <v>15</v>
      </c>
      <c r="H168" s="4">
        <v>33</v>
      </c>
      <c r="I168" s="2">
        <v>165580</v>
      </c>
      <c r="J168" s="173">
        <v>0</v>
      </c>
    </row>
    <row r="169" spans="1:10" x14ac:dyDescent="0.2">
      <c r="A169" s="16">
        <v>51</v>
      </c>
      <c r="B169" s="17" t="s">
        <v>151</v>
      </c>
      <c r="C169" s="18">
        <v>1984</v>
      </c>
      <c r="D169" s="18">
        <v>1</v>
      </c>
      <c r="E169" s="1">
        <v>165580</v>
      </c>
      <c r="F169" s="2">
        <v>165580</v>
      </c>
      <c r="G169" s="4">
        <v>15</v>
      </c>
      <c r="H169" s="4">
        <v>33</v>
      </c>
      <c r="I169" s="2">
        <v>165580</v>
      </c>
      <c r="J169" s="173">
        <v>0</v>
      </c>
    </row>
    <row r="170" spans="1:10" x14ac:dyDescent="0.2">
      <c r="A170" s="16">
        <v>52</v>
      </c>
      <c r="B170" s="17" t="s">
        <v>151</v>
      </c>
      <c r="C170" s="18">
        <v>1985</v>
      </c>
      <c r="D170" s="18">
        <v>1</v>
      </c>
      <c r="E170" s="1">
        <v>360380</v>
      </c>
      <c r="F170" s="2">
        <v>360380</v>
      </c>
      <c r="G170" s="4">
        <v>15</v>
      </c>
      <c r="H170" s="4">
        <v>32</v>
      </c>
      <c r="I170" s="2">
        <v>360380</v>
      </c>
      <c r="J170" s="173">
        <v>0</v>
      </c>
    </row>
    <row r="171" spans="1:10" x14ac:dyDescent="0.2">
      <c r="A171" s="16">
        <v>53</v>
      </c>
      <c r="B171" s="17" t="s">
        <v>151</v>
      </c>
      <c r="C171" s="18">
        <v>1986</v>
      </c>
      <c r="D171" s="18">
        <v>1</v>
      </c>
      <c r="E171" s="1">
        <v>360380</v>
      </c>
      <c r="F171" s="2">
        <v>360380</v>
      </c>
      <c r="G171" s="4">
        <v>15</v>
      </c>
      <c r="H171" s="4">
        <v>31</v>
      </c>
      <c r="I171" s="2">
        <v>360380</v>
      </c>
      <c r="J171" s="173">
        <v>0</v>
      </c>
    </row>
    <row r="172" spans="1:10" x14ac:dyDescent="0.2">
      <c r="A172" s="16">
        <v>54</v>
      </c>
      <c r="B172" s="17" t="s">
        <v>151</v>
      </c>
      <c r="C172" s="18">
        <v>1986</v>
      </c>
      <c r="D172" s="18">
        <v>1</v>
      </c>
      <c r="E172" s="1">
        <v>360380</v>
      </c>
      <c r="F172" s="2">
        <v>360380</v>
      </c>
      <c r="G172" s="4">
        <v>15</v>
      </c>
      <c r="H172" s="4">
        <v>31</v>
      </c>
      <c r="I172" s="2">
        <v>360380</v>
      </c>
      <c r="J172" s="173">
        <v>0</v>
      </c>
    </row>
    <row r="173" spans="1:10" x14ac:dyDescent="0.2">
      <c r="A173" s="16">
        <v>55</v>
      </c>
      <c r="B173" s="17" t="s">
        <v>151</v>
      </c>
      <c r="C173" s="18">
        <v>1989</v>
      </c>
      <c r="D173" s="18">
        <v>1</v>
      </c>
      <c r="E173" s="1">
        <v>360380</v>
      </c>
      <c r="F173" s="2">
        <v>360380</v>
      </c>
      <c r="G173" s="4">
        <v>15</v>
      </c>
      <c r="H173" s="4">
        <v>28</v>
      </c>
      <c r="I173" s="2">
        <v>360380</v>
      </c>
      <c r="J173" s="173">
        <v>0</v>
      </c>
    </row>
    <row r="174" spans="1:10" x14ac:dyDescent="0.2">
      <c r="A174" s="16">
        <v>56</v>
      </c>
      <c r="B174" s="17" t="s">
        <v>151</v>
      </c>
      <c r="C174" s="18">
        <v>1990</v>
      </c>
      <c r="D174" s="18">
        <v>1</v>
      </c>
      <c r="E174" s="1">
        <v>360380</v>
      </c>
      <c r="F174" s="2">
        <v>360380</v>
      </c>
      <c r="G174" s="4">
        <v>15</v>
      </c>
      <c r="H174" s="4">
        <v>27</v>
      </c>
      <c r="I174" s="2">
        <v>360380</v>
      </c>
      <c r="J174" s="173">
        <v>0</v>
      </c>
    </row>
    <row r="175" spans="1:10" x14ac:dyDescent="0.2">
      <c r="A175" s="25">
        <v>57</v>
      </c>
      <c r="B175" s="26" t="s">
        <v>151</v>
      </c>
      <c r="C175" s="27">
        <v>1990</v>
      </c>
      <c r="D175" s="27">
        <v>1</v>
      </c>
      <c r="E175" s="2">
        <v>360380</v>
      </c>
      <c r="F175" s="2">
        <v>360380</v>
      </c>
      <c r="G175" s="4">
        <v>15</v>
      </c>
      <c r="H175" s="4">
        <v>27</v>
      </c>
      <c r="I175" s="2">
        <v>360380</v>
      </c>
      <c r="J175" s="173">
        <v>0</v>
      </c>
    </row>
    <row r="176" spans="1:10" x14ac:dyDescent="0.2">
      <c r="A176" s="16">
        <v>58</v>
      </c>
      <c r="B176" s="17" t="s">
        <v>260</v>
      </c>
      <c r="C176" s="18">
        <v>2018</v>
      </c>
      <c r="D176" s="18">
        <v>1</v>
      </c>
      <c r="E176" s="19">
        <v>540000</v>
      </c>
      <c r="F176" s="19">
        <v>540000</v>
      </c>
      <c r="G176" s="15"/>
      <c r="H176" s="11"/>
      <c r="I176" s="39"/>
      <c r="J176" s="173">
        <v>540000</v>
      </c>
    </row>
    <row r="177" spans="1:10" x14ac:dyDescent="0.2">
      <c r="A177" s="128" t="s">
        <v>39</v>
      </c>
      <c r="B177" s="129"/>
      <c r="C177" s="129"/>
      <c r="D177" s="129"/>
      <c r="E177" s="129"/>
      <c r="F177" s="130"/>
      <c r="I177" s="39"/>
      <c r="J177" s="173"/>
    </row>
    <row r="178" spans="1:10" x14ac:dyDescent="0.2">
      <c r="A178" s="134" t="s">
        <v>110</v>
      </c>
      <c r="B178" s="135"/>
      <c r="C178" s="135"/>
      <c r="D178" s="135"/>
      <c r="E178" s="135"/>
      <c r="F178" s="136"/>
      <c r="I178" s="39"/>
      <c r="J178" s="173"/>
    </row>
    <row r="179" spans="1:10" x14ac:dyDescent="0.2">
      <c r="A179" s="16">
        <v>59</v>
      </c>
      <c r="B179" s="17" t="s">
        <v>152</v>
      </c>
      <c r="C179" s="18">
        <v>1966</v>
      </c>
      <c r="D179" s="18">
        <v>1</v>
      </c>
      <c r="E179" s="1">
        <v>6000</v>
      </c>
      <c r="F179" s="2">
        <v>6000</v>
      </c>
      <c r="G179" s="4">
        <v>10</v>
      </c>
      <c r="H179" s="4">
        <v>51</v>
      </c>
      <c r="I179" s="2">
        <v>6000</v>
      </c>
      <c r="J179" s="173">
        <v>0</v>
      </c>
    </row>
    <row r="180" spans="1:10" x14ac:dyDescent="0.2">
      <c r="A180" s="16">
        <v>60</v>
      </c>
      <c r="B180" s="17" t="s">
        <v>32</v>
      </c>
      <c r="C180" s="18">
        <v>1972</v>
      </c>
      <c r="D180" s="18">
        <v>3</v>
      </c>
      <c r="E180" s="1">
        <v>9600</v>
      </c>
      <c r="F180" s="2">
        <v>28800</v>
      </c>
      <c r="G180" s="4">
        <v>10</v>
      </c>
      <c r="H180" s="4">
        <v>45</v>
      </c>
      <c r="I180" s="2">
        <v>28800</v>
      </c>
      <c r="J180" s="173">
        <v>0</v>
      </c>
    </row>
    <row r="181" spans="1:10" x14ac:dyDescent="0.2">
      <c r="A181" s="16">
        <v>61</v>
      </c>
      <c r="B181" s="17" t="s">
        <v>40</v>
      </c>
      <c r="C181" s="18">
        <v>1972</v>
      </c>
      <c r="D181" s="18">
        <v>1</v>
      </c>
      <c r="E181" s="1">
        <v>1400</v>
      </c>
      <c r="F181" s="2">
        <v>1400</v>
      </c>
      <c r="G181" s="4">
        <v>10</v>
      </c>
      <c r="H181" s="4">
        <v>45</v>
      </c>
      <c r="I181" s="2">
        <v>1400</v>
      </c>
      <c r="J181" s="173">
        <v>0</v>
      </c>
    </row>
    <row r="182" spans="1:10" x14ac:dyDescent="0.2">
      <c r="A182" s="16">
        <v>62</v>
      </c>
      <c r="B182" s="17" t="s">
        <v>40</v>
      </c>
      <c r="C182" s="18">
        <v>1972</v>
      </c>
      <c r="D182" s="18">
        <v>1</v>
      </c>
      <c r="E182" s="1">
        <v>1400</v>
      </c>
      <c r="F182" s="2">
        <v>1400</v>
      </c>
      <c r="G182" s="4">
        <v>10</v>
      </c>
      <c r="H182" s="4">
        <v>45</v>
      </c>
      <c r="I182" s="2">
        <v>1400</v>
      </c>
      <c r="J182" s="173">
        <v>0</v>
      </c>
    </row>
    <row r="183" spans="1:10" x14ac:dyDescent="0.2">
      <c r="A183" s="16">
        <v>63</v>
      </c>
      <c r="B183" s="17" t="s">
        <v>41</v>
      </c>
      <c r="C183" s="18">
        <v>1972</v>
      </c>
      <c r="D183" s="18">
        <v>1</v>
      </c>
      <c r="E183" s="1">
        <v>1408.6000000000001</v>
      </c>
      <c r="F183" s="2">
        <v>1408.6000000000001</v>
      </c>
      <c r="G183" s="4">
        <v>10</v>
      </c>
      <c r="H183" s="4">
        <v>45</v>
      </c>
      <c r="I183" s="2">
        <v>1408.6000000000001</v>
      </c>
      <c r="J183" s="173">
        <v>0</v>
      </c>
    </row>
    <row r="184" spans="1:10" x14ac:dyDescent="0.2">
      <c r="A184" s="16">
        <v>64</v>
      </c>
      <c r="B184" s="17" t="s">
        <v>0</v>
      </c>
      <c r="C184" s="18">
        <v>1986</v>
      </c>
      <c r="D184" s="18">
        <v>1</v>
      </c>
      <c r="E184" s="1">
        <v>10600</v>
      </c>
      <c r="F184" s="2">
        <v>10600</v>
      </c>
      <c r="G184" s="4">
        <v>10</v>
      </c>
      <c r="H184" s="4">
        <v>31</v>
      </c>
      <c r="I184" s="2">
        <v>10600</v>
      </c>
      <c r="J184" s="173">
        <v>0</v>
      </c>
    </row>
    <row r="185" spans="1:10" x14ac:dyDescent="0.2">
      <c r="A185" s="16">
        <v>65</v>
      </c>
      <c r="B185" s="17" t="s">
        <v>152</v>
      </c>
      <c r="C185" s="18">
        <v>1982</v>
      </c>
      <c r="D185" s="18">
        <v>1</v>
      </c>
      <c r="E185" s="1">
        <v>5400</v>
      </c>
      <c r="F185" s="2">
        <v>5400</v>
      </c>
      <c r="G185" s="4">
        <v>10</v>
      </c>
      <c r="H185" s="4">
        <v>35</v>
      </c>
      <c r="I185" s="2">
        <v>5400</v>
      </c>
      <c r="J185" s="173">
        <v>0</v>
      </c>
    </row>
    <row r="186" spans="1:10" x14ac:dyDescent="0.2">
      <c r="A186" s="16">
        <v>66</v>
      </c>
      <c r="B186" s="17" t="s">
        <v>153</v>
      </c>
      <c r="C186" s="18">
        <v>1977</v>
      </c>
      <c r="D186" s="18">
        <v>1</v>
      </c>
      <c r="E186" s="1">
        <v>4400</v>
      </c>
      <c r="F186" s="2">
        <v>4400</v>
      </c>
      <c r="G186" s="4">
        <v>10</v>
      </c>
      <c r="H186" s="4">
        <v>40</v>
      </c>
      <c r="I186" s="2">
        <v>4400</v>
      </c>
      <c r="J186" s="173">
        <v>0</v>
      </c>
    </row>
    <row r="187" spans="1:10" x14ac:dyDescent="0.2">
      <c r="A187" s="16">
        <v>67</v>
      </c>
      <c r="B187" s="17" t="s">
        <v>153</v>
      </c>
      <c r="C187" s="18">
        <v>1977</v>
      </c>
      <c r="D187" s="18">
        <v>1</v>
      </c>
      <c r="E187" s="1">
        <v>4400</v>
      </c>
      <c r="F187" s="2">
        <v>4400</v>
      </c>
      <c r="G187" s="4">
        <v>10</v>
      </c>
      <c r="H187" s="4">
        <v>40</v>
      </c>
      <c r="I187" s="2">
        <v>4400</v>
      </c>
      <c r="J187" s="173">
        <v>0</v>
      </c>
    </row>
    <row r="188" spans="1:10" x14ac:dyDescent="0.2">
      <c r="A188" s="16">
        <v>68</v>
      </c>
      <c r="B188" s="17" t="s">
        <v>154</v>
      </c>
      <c r="C188" s="18">
        <v>1977</v>
      </c>
      <c r="D188" s="18">
        <v>10</v>
      </c>
      <c r="E188" s="1">
        <v>1416.8000000000002</v>
      </c>
      <c r="F188" s="2">
        <v>14168.000000000002</v>
      </c>
      <c r="G188" s="4">
        <v>10</v>
      </c>
      <c r="H188" s="4">
        <v>40</v>
      </c>
      <c r="I188" s="2">
        <v>14168.000000000002</v>
      </c>
      <c r="J188" s="173">
        <v>0</v>
      </c>
    </row>
    <row r="189" spans="1:10" x14ac:dyDescent="0.2">
      <c r="A189" s="16">
        <v>69</v>
      </c>
      <c r="B189" s="17" t="s">
        <v>155</v>
      </c>
      <c r="C189" s="18">
        <v>1982</v>
      </c>
      <c r="D189" s="18">
        <v>1</v>
      </c>
      <c r="E189" s="1">
        <v>225000.00000000003</v>
      </c>
      <c r="F189" s="2">
        <v>225000.00000000003</v>
      </c>
      <c r="G189" s="4">
        <v>50</v>
      </c>
      <c r="H189" s="4">
        <v>35</v>
      </c>
      <c r="I189" s="39">
        <v>30000.000000000004</v>
      </c>
      <c r="J189" s="173">
        <v>195000.00000000003</v>
      </c>
    </row>
    <row r="190" spans="1:10" x14ac:dyDescent="0.2">
      <c r="A190" s="16">
        <v>70</v>
      </c>
      <c r="B190" s="17" t="s">
        <v>35</v>
      </c>
      <c r="C190" s="18">
        <v>2015</v>
      </c>
      <c r="D190" s="18">
        <v>1</v>
      </c>
      <c r="E190" s="1">
        <v>187020</v>
      </c>
      <c r="F190" s="2">
        <v>187020</v>
      </c>
      <c r="G190" s="4">
        <v>5</v>
      </c>
      <c r="H190" s="4">
        <v>2</v>
      </c>
      <c r="I190" s="39">
        <v>124680</v>
      </c>
      <c r="J190" s="173">
        <v>62340</v>
      </c>
    </row>
    <row r="191" spans="1:10" x14ac:dyDescent="0.2">
      <c r="A191" s="16">
        <v>71</v>
      </c>
      <c r="B191" s="17" t="s">
        <v>135</v>
      </c>
      <c r="C191" s="18">
        <v>2015</v>
      </c>
      <c r="D191" s="18">
        <v>1</v>
      </c>
      <c r="E191" s="1">
        <v>169800</v>
      </c>
      <c r="F191" s="2">
        <v>169800</v>
      </c>
      <c r="G191" s="4">
        <v>5</v>
      </c>
      <c r="H191" s="4">
        <v>2</v>
      </c>
      <c r="I191" s="39">
        <v>113200</v>
      </c>
      <c r="J191" s="173">
        <v>56600</v>
      </c>
    </row>
    <row r="192" spans="1:10" x14ac:dyDescent="0.2">
      <c r="A192" s="16">
        <v>72</v>
      </c>
      <c r="B192" s="17" t="s">
        <v>19</v>
      </c>
      <c r="C192" s="18">
        <v>2015</v>
      </c>
      <c r="D192" s="18">
        <v>1</v>
      </c>
      <c r="E192" s="1">
        <v>37928.571428571428</v>
      </c>
      <c r="F192" s="2">
        <v>37928.571428571428</v>
      </c>
      <c r="G192" s="4">
        <v>7</v>
      </c>
      <c r="H192" s="4">
        <v>2</v>
      </c>
      <c r="I192" s="7">
        <v>15171.428571428571</v>
      </c>
      <c r="J192" s="173">
        <v>22757.142857142855</v>
      </c>
    </row>
    <row r="193" spans="1:10" x14ac:dyDescent="0.2">
      <c r="A193" s="16">
        <v>73</v>
      </c>
      <c r="B193" s="17" t="s">
        <v>115</v>
      </c>
      <c r="C193" s="18">
        <v>2015</v>
      </c>
      <c r="D193" s="18">
        <v>2</v>
      </c>
      <c r="E193" s="1">
        <v>25000</v>
      </c>
      <c r="F193" s="2">
        <v>50000</v>
      </c>
      <c r="G193" s="4">
        <v>7</v>
      </c>
      <c r="H193" s="4">
        <v>2</v>
      </c>
      <c r="I193" s="7">
        <v>20000</v>
      </c>
      <c r="J193" s="173">
        <v>30000</v>
      </c>
    </row>
    <row r="194" spans="1:10" x14ac:dyDescent="0.2">
      <c r="A194" s="16">
        <v>74</v>
      </c>
      <c r="B194" s="17" t="s">
        <v>116</v>
      </c>
      <c r="C194" s="18">
        <v>2015</v>
      </c>
      <c r="D194" s="18">
        <v>1</v>
      </c>
      <c r="E194" s="1">
        <v>77142.857142857145</v>
      </c>
      <c r="F194" s="2">
        <v>77142.857142857145</v>
      </c>
      <c r="G194" s="4">
        <v>7</v>
      </c>
      <c r="H194" s="4">
        <v>2</v>
      </c>
      <c r="I194" s="7">
        <v>30857.142857142859</v>
      </c>
      <c r="J194" s="173">
        <v>46285.71428571429</v>
      </c>
    </row>
    <row r="195" spans="1:10" ht="28.5" x14ac:dyDescent="0.2">
      <c r="A195" s="16">
        <v>75</v>
      </c>
      <c r="B195" s="17" t="s">
        <v>90</v>
      </c>
      <c r="C195" s="18">
        <v>2017</v>
      </c>
      <c r="D195" s="18">
        <v>1</v>
      </c>
      <c r="E195" s="1">
        <v>50803.200000000004</v>
      </c>
      <c r="F195" s="2">
        <v>50803.200000000004</v>
      </c>
      <c r="G195" s="4">
        <v>7</v>
      </c>
      <c r="H195" s="4">
        <v>0</v>
      </c>
      <c r="I195" s="39">
        <v>14515.2</v>
      </c>
      <c r="J195" s="173">
        <v>36288</v>
      </c>
    </row>
    <row r="196" spans="1:10" x14ac:dyDescent="0.2">
      <c r="A196" s="134" t="s">
        <v>26</v>
      </c>
      <c r="B196" s="135"/>
      <c r="C196" s="135"/>
      <c r="D196" s="135"/>
      <c r="E196" s="135"/>
      <c r="F196" s="136"/>
      <c r="I196" s="39"/>
      <c r="J196" s="173">
        <f t="shared" si="2"/>
        <v>0</v>
      </c>
    </row>
    <row r="197" spans="1:10" x14ac:dyDescent="0.2">
      <c r="A197" s="16">
        <v>76</v>
      </c>
      <c r="B197" s="17" t="s">
        <v>156</v>
      </c>
      <c r="C197" s="18">
        <v>1977</v>
      </c>
      <c r="D197" s="18">
        <v>16</v>
      </c>
      <c r="E197" s="1">
        <v>2400</v>
      </c>
      <c r="F197" s="2">
        <v>38400</v>
      </c>
      <c r="G197" s="4">
        <v>10</v>
      </c>
      <c r="H197" s="4">
        <v>40</v>
      </c>
      <c r="I197" s="2">
        <v>38400</v>
      </c>
      <c r="J197" s="173">
        <v>0</v>
      </c>
    </row>
    <row r="198" spans="1:10" x14ac:dyDescent="0.2">
      <c r="A198" s="16">
        <v>77</v>
      </c>
      <c r="B198" s="17" t="s">
        <v>11</v>
      </c>
      <c r="C198" s="18">
        <v>1977</v>
      </c>
      <c r="D198" s="18">
        <v>3</v>
      </c>
      <c r="E198" s="1">
        <v>8400</v>
      </c>
      <c r="F198" s="2">
        <v>25200</v>
      </c>
      <c r="G198" s="4">
        <v>10</v>
      </c>
      <c r="H198" s="4">
        <v>40</v>
      </c>
      <c r="I198" s="2">
        <v>25200</v>
      </c>
      <c r="J198" s="173">
        <v>0</v>
      </c>
    </row>
    <row r="199" spans="1:10" x14ac:dyDescent="0.2">
      <c r="A199" s="16">
        <v>78</v>
      </c>
      <c r="B199" s="17" t="s">
        <v>32</v>
      </c>
      <c r="C199" s="18">
        <v>1977</v>
      </c>
      <c r="D199" s="18">
        <v>1</v>
      </c>
      <c r="E199" s="1">
        <v>6000</v>
      </c>
      <c r="F199" s="2">
        <v>6000</v>
      </c>
      <c r="G199" s="4">
        <v>10</v>
      </c>
      <c r="H199" s="4">
        <v>40</v>
      </c>
      <c r="I199" s="2">
        <v>6000</v>
      </c>
      <c r="J199" s="173">
        <v>0</v>
      </c>
    </row>
    <row r="200" spans="1:10" x14ac:dyDescent="0.2">
      <c r="A200" s="16">
        <v>79</v>
      </c>
      <c r="B200" s="17" t="s">
        <v>157</v>
      </c>
      <c r="C200" s="18">
        <v>1977</v>
      </c>
      <c r="D200" s="18">
        <v>1</v>
      </c>
      <c r="E200" s="1">
        <v>2600</v>
      </c>
      <c r="F200" s="2">
        <v>2600</v>
      </c>
      <c r="G200" s="4">
        <v>10</v>
      </c>
      <c r="H200" s="4">
        <v>40</v>
      </c>
      <c r="I200" s="2">
        <v>2600</v>
      </c>
      <c r="J200" s="173">
        <v>0</v>
      </c>
    </row>
    <row r="201" spans="1:10" x14ac:dyDescent="0.2">
      <c r="A201" s="16">
        <v>80</v>
      </c>
      <c r="B201" s="17" t="s">
        <v>158</v>
      </c>
      <c r="C201" s="18">
        <v>1977</v>
      </c>
      <c r="D201" s="18">
        <v>1</v>
      </c>
      <c r="E201" s="1">
        <v>1400</v>
      </c>
      <c r="F201" s="2">
        <v>1400</v>
      </c>
      <c r="G201" s="4">
        <v>10</v>
      </c>
      <c r="H201" s="4">
        <v>40</v>
      </c>
      <c r="I201" s="2">
        <v>1400</v>
      </c>
      <c r="J201" s="173">
        <v>0</v>
      </c>
    </row>
    <row r="202" spans="1:10" x14ac:dyDescent="0.2">
      <c r="A202" s="16">
        <v>81</v>
      </c>
      <c r="B202" s="17" t="s">
        <v>27</v>
      </c>
      <c r="C202" s="18">
        <v>1977</v>
      </c>
      <c r="D202" s="18">
        <v>5072</v>
      </c>
      <c r="E202" s="1">
        <v>20</v>
      </c>
      <c r="F202" s="2">
        <v>101440</v>
      </c>
      <c r="G202" s="4">
        <v>10</v>
      </c>
      <c r="H202" s="4">
        <v>40</v>
      </c>
      <c r="I202" s="2">
        <v>101440</v>
      </c>
      <c r="J202" s="173">
        <v>0</v>
      </c>
    </row>
    <row r="203" spans="1:10" ht="28.5" x14ac:dyDescent="0.2">
      <c r="A203" s="16">
        <v>82</v>
      </c>
      <c r="B203" s="17" t="s">
        <v>159</v>
      </c>
      <c r="C203" s="18">
        <v>1980</v>
      </c>
      <c r="D203" s="18">
        <v>9</v>
      </c>
      <c r="E203" s="1">
        <v>180</v>
      </c>
      <c r="F203" s="2">
        <v>1620</v>
      </c>
      <c r="G203" s="4">
        <v>10</v>
      </c>
      <c r="H203" s="4">
        <v>37</v>
      </c>
      <c r="I203" s="2">
        <v>1620</v>
      </c>
      <c r="J203" s="173">
        <v>0</v>
      </c>
    </row>
    <row r="204" spans="1:10" x14ac:dyDescent="0.2">
      <c r="A204" s="16">
        <v>83</v>
      </c>
      <c r="B204" s="17" t="s">
        <v>160</v>
      </c>
      <c r="C204" s="18">
        <v>1983</v>
      </c>
      <c r="D204" s="18">
        <v>2</v>
      </c>
      <c r="E204" s="1">
        <v>160</v>
      </c>
      <c r="F204" s="2">
        <v>320</v>
      </c>
      <c r="G204" s="4">
        <v>10</v>
      </c>
      <c r="H204" s="4">
        <v>34</v>
      </c>
      <c r="I204" s="2">
        <v>320</v>
      </c>
      <c r="J204" s="173">
        <v>0</v>
      </c>
    </row>
    <row r="205" spans="1:10" x14ac:dyDescent="0.2">
      <c r="A205" s="16">
        <v>84</v>
      </c>
      <c r="B205" s="17" t="s">
        <v>161</v>
      </c>
      <c r="C205" s="18">
        <v>1983</v>
      </c>
      <c r="D205" s="18">
        <v>2</v>
      </c>
      <c r="E205" s="1">
        <v>120</v>
      </c>
      <c r="F205" s="2">
        <v>240</v>
      </c>
      <c r="G205" s="4">
        <v>10</v>
      </c>
      <c r="H205" s="4">
        <v>34</v>
      </c>
      <c r="I205" s="2">
        <v>240</v>
      </c>
      <c r="J205" s="173">
        <v>0</v>
      </c>
    </row>
    <row r="206" spans="1:10" x14ac:dyDescent="0.2">
      <c r="A206" s="16">
        <v>85</v>
      </c>
      <c r="B206" s="17" t="s">
        <v>162</v>
      </c>
      <c r="C206" s="18">
        <v>1983</v>
      </c>
      <c r="D206" s="18">
        <v>3</v>
      </c>
      <c r="E206" s="1">
        <v>120</v>
      </c>
      <c r="F206" s="2">
        <v>360</v>
      </c>
      <c r="G206" s="4">
        <v>10</v>
      </c>
      <c r="H206" s="4">
        <v>34</v>
      </c>
      <c r="I206" s="2">
        <v>360</v>
      </c>
      <c r="J206" s="173">
        <v>0</v>
      </c>
    </row>
    <row r="207" spans="1:10" x14ac:dyDescent="0.2">
      <c r="A207" s="16">
        <v>86</v>
      </c>
      <c r="B207" s="17" t="s">
        <v>163</v>
      </c>
      <c r="C207" s="18">
        <v>1975</v>
      </c>
      <c r="D207" s="18">
        <v>1</v>
      </c>
      <c r="E207" s="1">
        <v>5000</v>
      </c>
      <c r="F207" s="2">
        <v>5000</v>
      </c>
      <c r="G207" s="4">
        <v>10</v>
      </c>
      <c r="H207" s="4">
        <v>42</v>
      </c>
      <c r="I207" s="2">
        <v>5000</v>
      </c>
      <c r="J207" s="173">
        <v>0</v>
      </c>
    </row>
    <row r="208" spans="1:10" x14ac:dyDescent="0.2">
      <c r="A208" s="16">
        <v>87</v>
      </c>
      <c r="B208" s="17" t="s">
        <v>164</v>
      </c>
      <c r="C208" s="18">
        <v>1975</v>
      </c>
      <c r="D208" s="18">
        <v>1</v>
      </c>
      <c r="E208" s="1">
        <v>5600</v>
      </c>
      <c r="F208" s="2">
        <v>5600</v>
      </c>
      <c r="G208" s="4">
        <v>10</v>
      </c>
      <c r="H208" s="4">
        <v>42</v>
      </c>
      <c r="I208" s="2">
        <v>5600</v>
      </c>
      <c r="J208" s="173">
        <v>0</v>
      </c>
    </row>
    <row r="209" spans="1:10" x14ac:dyDescent="0.2">
      <c r="A209" s="140" t="s">
        <v>42</v>
      </c>
      <c r="B209" s="141"/>
      <c r="C209" s="141"/>
      <c r="D209" s="141"/>
      <c r="E209" s="141"/>
      <c r="F209" s="142"/>
      <c r="I209" s="39"/>
      <c r="J209" s="173">
        <f t="shared" ref="J209:J241" si="3">F209-I209</f>
        <v>0</v>
      </c>
    </row>
    <row r="210" spans="1:10" x14ac:dyDescent="0.2">
      <c r="A210" s="134" t="s">
        <v>110</v>
      </c>
      <c r="B210" s="135"/>
      <c r="C210" s="135"/>
      <c r="D210" s="135"/>
      <c r="E210" s="135"/>
      <c r="F210" s="136"/>
      <c r="I210" s="39"/>
      <c r="J210" s="173">
        <f t="shared" si="3"/>
        <v>0</v>
      </c>
    </row>
    <row r="211" spans="1:10" x14ac:dyDescent="0.2">
      <c r="A211" s="16">
        <v>88</v>
      </c>
      <c r="B211" s="17" t="s">
        <v>165</v>
      </c>
      <c r="C211" s="18">
        <v>1973</v>
      </c>
      <c r="D211" s="18">
        <v>1</v>
      </c>
      <c r="E211" s="1">
        <v>10800</v>
      </c>
      <c r="F211" s="2">
        <v>10800</v>
      </c>
      <c r="G211" s="4">
        <v>50</v>
      </c>
      <c r="H211" s="4">
        <v>44</v>
      </c>
      <c r="I211" s="39">
        <v>3600</v>
      </c>
      <c r="J211" s="173">
        <v>7200</v>
      </c>
    </row>
    <row r="212" spans="1:10" x14ac:dyDescent="0.2">
      <c r="A212" s="16">
        <v>89</v>
      </c>
      <c r="B212" s="17" t="s">
        <v>21</v>
      </c>
      <c r="C212" s="18">
        <v>2008</v>
      </c>
      <c r="D212" s="18">
        <v>1</v>
      </c>
      <c r="E212" s="1">
        <v>25000</v>
      </c>
      <c r="F212" s="2">
        <v>25000</v>
      </c>
      <c r="G212" s="4">
        <v>5</v>
      </c>
      <c r="H212" s="4">
        <v>9</v>
      </c>
      <c r="I212" s="2">
        <v>25000</v>
      </c>
      <c r="J212" s="173">
        <v>0</v>
      </c>
    </row>
    <row r="213" spans="1:10" x14ac:dyDescent="0.2">
      <c r="A213" s="16">
        <v>90</v>
      </c>
      <c r="B213" s="17" t="s">
        <v>19</v>
      </c>
      <c r="C213" s="18">
        <v>2008</v>
      </c>
      <c r="D213" s="18">
        <v>1</v>
      </c>
      <c r="E213" s="1">
        <v>10200</v>
      </c>
      <c r="F213" s="2">
        <v>10200</v>
      </c>
      <c r="G213" s="4">
        <v>7</v>
      </c>
      <c r="H213" s="4">
        <v>9</v>
      </c>
      <c r="I213" s="2">
        <v>10200</v>
      </c>
      <c r="J213" s="173">
        <v>0</v>
      </c>
    </row>
    <row r="214" spans="1:10" x14ac:dyDescent="0.2">
      <c r="A214" s="16">
        <v>91</v>
      </c>
      <c r="B214" s="17" t="s">
        <v>115</v>
      </c>
      <c r="C214" s="18">
        <v>2008</v>
      </c>
      <c r="D214" s="18">
        <v>1</v>
      </c>
      <c r="E214" s="1">
        <v>4520</v>
      </c>
      <c r="F214" s="2">
        <v>4520</v>
      </c>
      <c r="G214" s="4">
        <v>7</v>
      </c>
      <c r="H214" s="4">
        <v>9</v>
      </c>
      <c r="I214" s="2">
        <v>4520</v>
      </c>
      <c r="J214" s="173">
        <v>0</v>
      </c>
    </row>
    <row r="215" spans="1:10" x14ac:dyDescent="0.2">
      <c r="A215" s="16">
        <v>92</v>
      </c>
      <c r="B215" s="17" t="s">
        <v>116</v>
      </c>
      <c r="C215" s="18">
        <v>2008</v>
      </c>
      <c r="D215" s="18">
        <v>1</v>
      </c>
      <c r="E215" s="1">
        <v>14600</v>
      </c>
      <c r="F215" s="2">
        <v>14600</v>
      </c>
      <c r="G215" s="4">
        <v>7</v>
      </c>
      <c r="H215" s="4">
        <v>9</v>
      </c>
      <c r="I215" s="2">
        <v>14600</v>
      </c>
      <c r="J215" s="173">
        <v>0</v>
      </c>
    </row>
    <row r="216" spans="1:10" x14ac:dyDescent="0.2">
      <c r="A216" s="16">
        <v>93</v>
      </c>
      <c r="B216" s="17" t="s">
        <v>14</v>
      </c>
      <c r="C216" s="18">
        <v>2009</v>
      </c>
      <c r="D216" s="18">
        <v>1</v>
      </c>
      <c r="E216" s="1">
        <v>6199.9999999999982</v>
      </c>
      <c r="F216" s="2">
        <v>6199.9999999999982</v>
      </c>
      <c r="G216" s="4">
        <v>10</v>
      </c>
      <c r="H216" s="4">
        <v>8</v>
      </c>
      <c r="I216" s="2">
        <v>6199.9999999999982</v>
      </c>
      <c r="J216" s="173">
        <v>0</v>
      </c>
    </row>
    <row r="217" spans="1:10" x14ac:dyDescent="0.2">
      <c r="A217" s="16">
        <v>94</v>
      </c>
      <c r="B217" s="17" t="s">
        <v>113</v>
      </c>
      <c r="C217" s="18">
        <v>2009</v>
      </c>
      <c r="D217" s="18">
        <v>1</v>
      </c>
      <c r="E217" s="1">
        <v>2999.9999999999995</v>
      </c>
      <c r="F217" s="2">
        <v>2999.9999999999995</v>
      </c>
      <c r="G217" s="4">
        <v>10</v>
      </c>
      <c r="H217" s="4">
        <v>8</v>
      </c>
      <c r="I217" s="2">
        <v>2999.9999999999995</v>
      </c>
      <c r="J217" s="173">
        <v>0</v>
      </c>
    </row>
    <row r="218" spans="1:10" x14ac:dyDescent="0.2">
      <c r="A218" s="16">
        <v>95</v>
      </c>
      <c r="B218" s="17" t="s">
        <v>166</v>
      </c>
      <c r="C218" s="18">
        <v>2011</v>
      </c>
      <c r="D218" s="18">
        <v>2</v>
      </c>
      <c r="E218" s="1">
        <v>34000</v>
      </c>
      <c r="F218" s="2">
        <v>68000</v>
      </c>
      <c r="G218" s="4">
        <v>10</v>
      </c>
      <c r="H218" s="4">
        <v>6</v>
      </c>
      <c r="I218" s="39">
        <v>34000</v>
      </c>
      <c r="J218" s="173">
        <v>34000</v>
      </c>
    </row>
    <row r="219" spans="1:10" x14ac:dyDescent="0.2">
      <c r="A219" s="16">
        <v>96</v>
      </c>
      <c r="B219" s="17" t="s">
        <v>167</v>
      </c>
      <c r="C219" s="18">
        <v>2010</v>
      </c>
      <c r="D219" s="18">
        <v>1</v>
      </c>
      <c r="E219" s="1">
        <v>3000</v>
      </c>
      <c r="F219" s="2">
        <v>3000</v>
      </c>
      <c r="G219" s="4">
        <v>8</v>
      </c>
      <c r="H219" s="4">
        <v>7</v>
      </c>
      <c r="I219" s="2">
        <v>3000</v>
      </c>
      <c r="J219" s="173">
        <v>0</v>
      </c>
    </row>
    <row r="220" spans="1:10" x14ac:dyDescent="0.2">
      <c r="A220" s="16">
        <v>97</v>
      </c>
      <c r="B220" s="17" t="s">
        <v>168</v>
      </c>
      <c r="C220" s="18">
        <v>2011</v>
      </c>
      <c r="D220" s="18">
        <v>1</v>
      </c>
      <c r="E220" s="1">
        <v>6750</v>
      </c>
      <c r="F220" s="2">
        <v>6750</v>
      </c>
      <c r="G220" s="4">
        <v>8</v>
      </c>
      <c r="H220" s="4">
        <v>6</v>
      </c>
      <c r="I220" s="2">
        <v>6750</v>
      </c>
      <c r="J220" s="173">
        <v>0</v>
      </c>
    </row>
    <row r="221" spans="1:10" x14ac:dyDescent="0.2">
      <c r="A221" s="16">
        <v>98</v>
      </c>
      <c r="B221" s="17" t="s">
        <v>169</v>
      </c>
      <c r="C221" s="18">
        <v>2010</v>
      </c>
      <c r="D221" s="18">
        <v>1</v>
      </c>
      <c r="E221" s="1">
        <v>12000.000000000002</v>
      </c>
      <c r="F221" s="2">
        <v>12000.000000000002</v>
      </c>
      <c r="G221" s="4">
        <v>10</v>
      </c>
      <c r="H221" s="4">
        <v>7</v>
      </c>
      <c r="I221" s="39">
        <v>8000.0000000000009</v>
      </c>
      <c r="J221" s="173">
        <v>4000.0000000000009</v>
      </c>
    </row>
    <row r="222" spans="1:10" x14ac:dyDescent="0.2">
      <c r="A222" s="16">
        <v>99</v>
      </c>
      <c r="B222" s="17" t="s">
        <v>170</v>
      </c>
      <c r="C222" s="18">
        <v>2010</v>
      </c>
      <c r="D222" s="18">
        <v>1</v>
      </c>
      <c r="E222" s="1">
        <v>9000.0000000000018</v>
      </c>
      <c r="F222" s="2">
        <v>9000.0000000000018</v>
      </c>
      <c r="G222" s="4">
        <v>10</v>
      </c>
      <c r="H222" s="4">
        <v>7</v>
      </c>
      <c r="I222" s="39">
        <v>6000.0000000000009</v>
      </c>
      <c r="J222" s="173">
        <v>3000.0000000000009</v>
      </c>
    </row>
    <row r="223" spans="1:10" x14ac:dyDescent="0.2">
      <c r="A223" s="16">
        <v>100</v>
      </c>
      <c r="B223" s="17" t="s">
        <v>13</v>
      </c>
      <c r="C223" s="18">
        <v>2009</v>
      </c>
      <c r="D223" s="18">
        <v>4</v>
      </c>
      <c r="E223" s="1">
        <v>14999.999999999996</v>
      </c>
      <c r="F223" s="2">
        <v>59999.999999999985</v>
      </c>
      <c r="G223" s="4">
        <v>10</v>
      </c>
      <c r="H223" s="4">
        <v>8</v>
      </c>
      <c r="I223" s="2">
        <v>59999.999999999985</v>
      </c>
      <c r="J223" s="173">
        <v>0</v>
      </c>
    </row>
    <row r="224" spans="1:10" x14ac:dyDescent="0.2">
      <c r="A224" s="16">
        <v>101</v>
      </c>
      <c r="B224" s="17" t="s">
        <v>171</v>
      </c>
      <c r="C224" s="18">
        <v>2009</v>
      </c>
      <c r="D224" s="18">
        <v>3</v>
      </c>
      <c r="E224" s="1">
        <v>10999.999999999998</v>
      </c>
      <c r="F224" s="2">
        <v>32999.999999999993</v>
      </c>
      <c r="G224" s="4">
        <v>10</v>
      </c>
      <c r="H224" s="4">
        <v>8</v>
      </c>
      <c r="I224" s="2">
        <v>32999.999999999993</v>
      </c>
      <c r="J224" s="173">
        <v>0</v>
      </c>
    </row>
    <row r="225" spans="1:10" x14ac:dyDescent="0.2">
      <c r="A225" s="16">
        <v>102</v>
      </c>
      <c r="B225" s="17" t="s">
        <v>43</v>
      </c>
      <c r="C225" s="18">
        <v>2011</v>
      </c>
      <c r="D225" s="18">
        <v>80</v>
      </c>
      <c r="E225" s="1">
        <v>225</v>
      </c>
      <c r="F225" s="2">
        <v>18000</v>
      </c>
      <c r="G225" s="4">
        <v>8</v>
      </c>
      <c r="H225" s="4">
        <v>6</v>
      </c>
      <c r="I225" s="2">
        <v>18000</v>
      </c>
      <c r="J225" s="173">
        <v>0</v>
      </c>
    </row>
    <row r="226" spans="1:10" x14ac:dyDescent="0.2">
      <c r="A226" s="16">
        <v>103</v>
      </c>
      <c r="B226" s="17" t="s">
        <v>44</v>
      </c>
      <c r="C226" s="18">
        <v>2011</v>
      </c>
      <c r="D226" s="18">
        <v>1</v>
      </c>
      <c r="E226" s="1">
        <v>36000</v>
      </c>
      <c r="F226" s="2">
        <v>36000</v>
      </c>
      <c r="G226" s="4">
        <v>10</v>
      </c>
      <c r="H226" s="4">
        <v>6</v>
      </c>
      <c r="I226" s="39">
        <v>18000</v>
      </c>
      <c r="J226" s="173">
        <v>18000</v>
      </c>
    </row>
    <row r="227" spans="1:10" x14ac:dyDescent="0.2">
      <c r="A227" s="16">
        <v>104</v>
      </c>
      <c r="B227" s="17" t="s">
        <v>45</v>
      </c>
      <c r="C227" s="18">
        <v>2011</v>
      </c>
      <c r="D227" s="18">
        <v>2</v>
      </c>
      <c r="E227" s="1">
        <v>40000</v>
      </c>
      <c r="F227" s="2">
        <v>80000</v>
      </c>
      <c r="G227" s="4">
        <v>10</v>
      </c>
      <c r="H227" s="4">
        <v>6</v>
      </c>
      <c r="I227" s="39">
        <v>40000</v>
      </c>
      <c r="J227" s="173">
        <v>40000</v>
      </c>
    </row>
    <row r="228" spans="1:10" x14ac:dyDescent="0.2">
      <c r="A228" s="16">
        <v>105</v>
      </c>
      <c r="B228" s="17" t="s">
        <v>46</v>
      </c>
      <c r="C228" s="18">
        <v>2011</v>
      </c>
      <c r="D228" s="18">
        <v>4</v>
      </c>
      <c r="E228" s="1">
        <v>4800</v>
      </c>
      <c r="F228" s="2">
        <v>19200</v>
      </c>
      <c r="G228" s="4">
        <v>10</v>
      </c>
      <c r="H228" s="4">
        <v>6</v>
      </c>
      <c r="I228" s="39">
        <v>9600</v>
      </c>
      <c r="J228" s="173">
        <v>9600</v>
      </c>
    </row>
    <row r="229" spans="1:10" x14ac:dyDescent="0.2">
      <c r="A229" s="16">
        <v>106</v>
      </c>
      <c r="B229" s="17" t="s">
        <v>17</v>
      </c>
      <c r="C229" s="18">
        <v>2011</v>
      </c>
      <c r="D229" s="18">
        <v>1</v>
      </c>
      <c r="E229" s="1">
        <v>60000</v>
      </c>
      <c r="F229" s="2">
        <v>60000</v>
      </c>
      <c r="G229" s="4">
        <v>5</v>
      </c>
      <c r="H229" s="4">
        <v>6</v>
      </c>
      <c r="I229" s="2">
        <v>60000</v>
      </c>
      <c r="J229" s="173">
        <v>0</v>
      </c>
    </row>
    <row r="230" spans="1:10" x14ac:dyDescent="0.2">
      <c r="A230" s="16">
        <v>107</v>
      </c>
      <c r="B230" s="17" t="s">
        <v>172</v>
      </c>
      <c r="C230" s="18">
        <v>2014</v>
      </c>
      <c r="D230" s="18">
        <v>1</v>
      </c>
      <c r="E230" s="1">
        <v>9440000</v>
      </c>
      <c r="F230" s="2">
        <v>9440000</v>
      </c>
      <c r="G230" s="4">
        <v>15</v>
      </c>
      <c r="H230" s="4">
        <v>3</v>
      </c>
      <c r="I230" s="7">
        <v>1573333.3333333333</v>
      </c>
      <c r="J230" s="173">
        <v>7866666.666666667</v>
      </c>
    </row>
    <row r="231" spans="1:10" ht="28.5" x14ac:dyDescent="0.2">
      <c r="A231" s="16">
        <v>108</v>
      </c>
      <c r="B231" s="17" t="s">
        <v>90</v>
      </c>
      <c r="C231" s="18">
        <v>2017</v>
      </c>
      <c r="D231" s="18">
        <v>1</v>
      </c>
      <c r="E231" s="1">
        <v>50803.200000000004</v>
      </c>
      <c r="F231" s="2">
        <v>50803.200000000004</v>
      </c>
      <c r="G231" s="4">
        <v>7</v>
      </c>
      <c r="H231" s="4">
        <v>0</v>
      </c>
      <c r="I231" s="7">
        <v>14515.2</v>
      </c>
      <c r="J231" s="173">
        <v>36288</v>
      </c>
    </row>
    <row r="232" spans="1:10" ht="28.5" x14ac:dyDescent="0.2">
      <c r="A232" s="16">
        <v>109</v>
      </c>
      <c r="B232" s="17" t="s">
        <v>91</v>
      </c>
      <c r="C232" s="18">
        <v>2017</v>
      </c>
      <c r="D232" s="18">
        <v>1</v>
      </c>
      <c r="E232" s="1">
        <v>454636.79999999999</v>
      </c>
      <c r="F232" s="2">
        <v>454636.79999999999</v>
      </c>
      <c r="G232" s="4">
        <v>5</v>
      </c>
      <c r="H232" s="4">
        <v>0</v>
      </c>
      <c r="I232" s="7">
        <v>181854.72</v>
      </c>
      <c r="J232" s="173">
        <v>272782.07999999996</v>
      </c>
    </row>
    <row r="233" spans="1:10" ht="28.5" x14ac:dyDescent="0.2">
      <c r="A233" s="16">
        <v>110</v>
      </c>
      <c r="B233" s="17" t="s">
        <v>173</v>
      </c>
      <c r="C233" s="18">
        <v>2017</v>
      </c>
      <c r="D233" s="18">
        <v>1</v>
      </c>
      <c r="E233" s="1">
        <v>115200</v>
      </c>
      <c r="F233" s="2">
        <v>115200</v>
      </c>
      <c r="G233" s="4">
        <v>7</v>
      </c>
      <c r="H233" s="4">
        <v>0</v>
      </c>
      <c r="I233" s="7">
        <v>32914.285714285717</v>
      </c>
      <c r="J233" s="173">
        <v>82285.71428571429</v>
      </c>
    </row>
    <row r="234" spans="1:10" ht="28.5" x14ac:dyDescent="0.2">
      <c r="A234" s="16">
        <v>111</v>
      </c>
      <c r="B234" s="17" t="s">
        <v>100</v>
      </c>
      <c r="C234" s="18">
        <v>2017</v>
      </c>
      <c r="D234" s="18">
        <v>1</v>
      </c>
      <c r="E234" s="1">
        <v>36234</v>
      </c>
      <c r="F234" s="2">
        <v>36234</v>
      </c>
      <c r="G234" s="4">
        <v>7</v>
      </c>
      <c r="H234" s="4">
        <v>0</v>
      </c>
      <c r="I234" s="7">
        <v>10352.571428571429</v>
      </c>
      <c r="J234" s="173">
        <v>25881.428571428572</v>
      </c>
    </row>
    <row r="235" spans="1:10" ht="30" customHeight="1" x14ac:dyDescent="0.2">
      <c r="A235" s="16">
        <v>112</v>
      </c>
      <c r="B235" s="17" t="s">
        <v>92</v>
      </c>
      <c r="C235" s="18">
        <v>2017</v>
      </c>
      <c r="D235" s="18">
        <v>1</v>
      </c>
      <c r="E235" s="1">
        <v>41220</v>
      </c>
      <c r="F235" s="2">
        <v>41220</v>
      </c>
      <c r="G235" s="4">
        <v>7</v>
      </c>
      <c r="H235" s="4">
        <v>0</v>
      </c>
      <c r="I235" s="7">
        <v>11777.142857142857</v>
      </c>
      <c r="J235" s="173">
        <v>29442.857142857145</v>
      </c>
    </row>
    <row r="236" spans="1:10" ht="28.5" x14ac:dyDescent="0.2">
      <c r="A236" s="16">
        <v>113</v>
      </c>
      <c r="B236" s="17" t="s">
        <v>101</v>
      </c>
      <c r="C236" s="18">
        <v>2017</v>
      </c>
      <c r="D236" s="18">
        <v>1</v>
      </c>
      <c r="E236" s="1">
        <v>10238.4</v>
      </c>
      <c r="F236" s="2">
        <v>10238.4</v>
      </c>
      <c r="G236" s="4">
        <v>7</v>
      </c>
      <c r="H236" s="4">
        <v>0</v>
      </c>
      <c r="I236" s="7">
        <v>2925.2571428571428</v>
      </c>
      <c r="J236" s="173">
        <v>7313.1428571428569</v>
      </c>
    </row>
    <row r="237" spans="1:10" x14ac:dyDescent="0.2">
      <c r="A237" s="134" t="s">
        <v>122</v>
      </c>
      <c r="B237" s="135"/>
      <c r="C237" s="135"/>
      <c r="D237" s="135"/>
      <c r="E237" s="135"/>
      <c r="F237" s="136"/>
      <c r="I237" s="39"/>
      <c r="J237" s="173"/>
    </row>
    <row r="238" spans="1:10" x14ac:dyDescent="0.2">
      <c r="A238" s="16">
        <v>114</v>
      </c>
      <c r="B238" s="17" t="s">
        <v>174</v>
      </c>
      <c r="C238" s="18">
        <v>2010</v>
      </c>
      <c r="D238" s="18">
        <v>178</v>
      </c>
      <c r="E238" s="1">
        <v>2400.0000000000005</v>
      </c>
      <c r="F238" s="2">
        <v>427200.00000000006</v>
      </c>
      <c r="G238" s="4">
        <v>10</v>
      </c>
      <c r="H238" s="4">
        <v>7</v>
      </c>
      <c r="I238" s="39">
        <v>284800.00000000006</v>
      </c>
      <c r="J238" s="173">
        <v>142400</v>
      </c>
    </row>
    <row r="239" spans="1:10" x14ac:dyDescent="0.2">
      <c r="A239" s="16">
        <v>115</v>
      </c>
      <c r="B239" s="17" t="s">
        <v>8</v>
      </c>
      <c r="C239" s="18">
        <v>2017</v>
      </c>
      <c r="D239" s="18">
        <v>1</v>
      </c>
      <c r="E239" s="1">
        <v>54000</v>
      </c>
      <c r="F239" s="2">
        <v>54000</v>
      </c>
      <c r="G239" s="4">
        <v>10</v>
      </c>
      <c r="H239" s="4">
        <v>0</v>
      </c>
      <c r="I239" s="39">
        <v>10800</v>
      </c>
      <c r="J239" s="173">
        <v>43200</v>
      </c>
    </row>
    <row r="240" spans="1:10" x14ac:dyDescent="0.2">
      <c r="A240" s="140" t="s">
        <v>47</v>
      </c>
      <c r="B240" s="141"/>
      <c r="C240" s="141"/>
      <c r="D240" s="141"/>
      <c r="E240" s="141"/>
      <c r="F240" s="142"/>
      <c r="I240" s="39"/>
      <c r="J240" s="173">
        <f t="shared" si="3"/>
        <v>0</v>
      </c>
    </row>
    <row r="241" spans="1:10" x14ac:dyDescent="0.2">
      <c r="A241" s="134" t="s">
        <v>110</v>
      </c>
      <c r="B241" s="135"/>
      <c r="C241" s="135"/>
      <c r="D241" s="135"/>
      <c r="E241" s="135"/>
      <c r="F241" s="136"/>
      <c r="I241" s="39"/>
      <c r="J241" s="173">
        <f t="shared" si="3"/>
        <v>0</v>
      </c>
    </row>
    <row r="242" spans="1:10" x14ac:dyDescent="0.2">
      <c r="A242" s="16">
        <v>116</v>
      </c>
      <c r="B242" s="17" t="s">
        <v>175</v>
      </c>
      <c r="C242" s="18">
        <v>1980</v>
      </c>
      <c r="D242" s="18">
        <v>1</v>
      </c>
      <c r="E242" s="1">
        <v>1400</v>
      </c>
      <c r="F242" s="2">
        <v>1400</v>
      </c>
      <c r="G242" s="4">
        <v>10</v>
      </c>
      <c r="H242" s="4">
        <v>37</v>
      </c>
      <c r="I242" s="2">
        <v>1400</v>
      </c>
      <c r="J242" s="173">
        <v>0</v>
      </c>
    </row>
    <row r="243" spans="1:10" x14ac:dyDescent="0.2">
      <c r="A243" s="16">
        <v>117</v>
      </c>
      <c r="B243" s="17" t="s">
        <v>48</v>
      </c>
      <c r="C243" s="18">
        <v>1970</v>
      </c>
      <c r="D243" s="18">
        <v>1</v>
      </c>
      <c r="E243" s="1">
        <v>2400</v>
      </c>
      <c r="F243" s="2">
        <v>2400</v>
      </c>
      <c r="G243" s="4">
        <v>10</v>
      </c>
      <c r="H243" s="4">
        <v>47</v>
      </c>
      <c r="I243" s="2">
        <v>2400</v>
      </c>
      <c r="J243" s="173">
        <v>0</v>
      </c>
    </row>
    <row r="244" spans="1:10" x14ac:dyDescent="0.2">
      <c r="A244" s="16">
        <v>118</v>
      </c>
      <c r="B244" s="17" t="s">
        <v>176</v>
      </c>
      <c r="C244" s="18">
        <v>1968</v>
      </c>
      <c r="D244" s="18">
        <v>2</v>
      </c>
      <c r="E244" s="1">
        <v>5600</v>
      </c>
      <c r="F244" s="2">
        <v>11200</v>
      </c>
      <c r="G244" s="4">
        <v>10</v>
      </c>
      <c r="H244" s="4">
        <v>49</v>
      </c>
      <c r="I244" s="2">
        <v>11200</v>
      </c>
      <c r="J244" s="173">
        <v>0</v>
      </c>
    </row>
    <row r="245" spans="1:10" x14ac:dyDescent="0.2">
      <c r="A245" s="16">
        <v>119</v>
      </c>
      <c r="B245" s="17" t="s">
        <v>177</v>
      </c>
      <c r="C245" s="18">
        <v>1973</v>
      </c>
      <c r="D245" s="18">
        <v>4</v>
      </c>
      <c r="E245" s="1">
        <v>10800</v>
      </c>
      <c r="F245" s="2">
        <v>43200</v>
      </c>
      <c r="G245" s="4">
        <v>50</v>
      </c>
      <c r="H245" s="4">
        <v>44</v>
      </c>
      <c r="I245" s="39">
        <v>14400</v>
      </c>
      <c r="J245" s="173">
        <v>28800</v>
      </c>
    </row>
    <row r="246" spans="1:10" x14ac:dyDescent="0.2">
      <c r="A246" s="16">
        <v>120</v>
      </c>
      <c r="B246" s="17" t="s">
        <v>13</v>
      </c>
      <c r="C246" s="18">
        <v>1973</v>
      </c>
      <c r="D246" s="18">
        <v>2</v>
      </c>
      <c r="E246" s="1">
        <v>10400</v>
      </c>
      <c r="F246" s="2">
        <v>20800</v>
      </c>
      <c r="G246" s="4">
        <v>10</v>
      </c>
      <c r="H246" s="4">
        <v>44</v>
      </c>
      <c r="I246" s="2">
        <v>20800</v>
      </c>
      <c r="J246" s="173">
        <v>0</v>
      </c>
    </row>
    <row r="247" spans="1:10" x14ac:dyDescent="0.2">
      <c r="A247" s="16">
        <v>121</v>
      </c>
      <c r="B247" s="17" t="s">
        <v>178</v>
      </c>
      <c r="C247" s="18">
        <v>1973</v>
      </c>
      <c r="D247" s="18">
        <v>1</v>
      </c>
      <c r="E247" s="1">
        <v>5000</v>
      </c>
      <c r="F247" s="2">
        <v>5000</v>
      </c>
      <c r="G247" s="4">
        <v>10</v>
      </c>
      <c r="H247" s="4">
        <v>44</v>
      </c>
      <c r="I247" s="2">
        <v>5000</v>
      </c>
      <c r="J247" s="173">
        <v>0</v>
      </c>
    </row>
    <row r="248" spans="1:10" x14ac:dyDescent="0.2">
      <c r="A248" s="16">
        <v>122</v>
      </c>
      <c r="B248" s="17" t="s">
        <v>179</v>
      </c>
      <c r="C248" s="18">
        <v>1973</v>
      </c>
      <c r="D248" s="18">
        <v>3</v>
      </c>
      <c r="E248" s="1">
        <v>1400</v>
      </c>
      <c r="F248" s="2">
        <v>4200</v>
      </c>
      <c r="G248" s="4">
        <v>5</v>
      </c>
      <c r="H248" s="4">
        <v>44</v>
      </c>
      <c r="I248" s="2">
        <v>4200</v>
      </c>
      <c r="J248" s="173">
        <v>0</v>
      </c>
    </row>
    <row r="249" spans="1:10" x14ac:dyDescent="0.2">
      <c r="A249" s="16">
        <v>123</v>
      </c>
      <c r="B249" s="17" t="s">
        <v>180</v>
      </c>
      <c r="C249" s="18">
        <v>1973</v>
      </c>
      <c r="D249" s="18">
        <v>34</v>
      </c>
      <c r="E249" s="1">
        <v>3400</v>
      </c>
      <c r="F249" s="2">
        <v>115600</v>
      </c>
      <c r="G249" s="4">
        <v>10</v>
      </c>
      <c r="H249" s="4">
        <v>44</v>
      </c>
      <c r="I249" s="2">
        <v>115600</v>
      </c>
      <c r="J249" s="173">
        <v>0</v>
      </c>
    </row>
    <row r="250" spans="1:10" x14ac:dyDescent="0.2">
      <c r="A250" s="16">
        <v>124</v>
      </c>
      <c r="B250" s="17" t="s">
        <v>157</v>
      </c>
      <c r="C250" s="18">
        <v>1970</v>
      </c>
      <c r="D250" s="18">
        <v>23</v>
      </c>
      <c r="E250" s="1">
        <v>3000</v>
      </c>
      <c r="F250" s="2">
        <v>69000</v>
      </c>
      <c r="G250" s="4">
        <v>10</v>
      </c>
      <c r="H250" s="4">
        <v>47</v>
      </c>
      <c r="I250" s="2">
        <v>69000</v>
      </c>
      <c r="J250" s="173">
        <v>0</v>
      </c>
    </row>
    <row r="251" spans="1:10" x14ac:dyDescent="0.2">
      <c r="A251" s="16">
        <v>125</v>
      </c>
      <c r="B251" s="17" t="s">
        <v>181</v>
      </c>
      <c r="C251" s="18">
        <v>1986</v>
      </c>
      <c r="D251" s="18">
        <v>12</v>
      </c>
      <c r="E251" s="1">
        <v>1424</v>
      </c>
      <c r="F251" s="2">
        <v>17088</v>
      </c>
      <c r="G251" s="4">
        <v>10</v>
      </c>
      <c r="H251" s="4">
        <v>31</v>
      </c>
      <c r="I251" s="2">
        <v>17088</v>
      </c>
      <c r="J251" s="173">
        <v>0</v>
      </c>
    </row>
    <row r="252" spans="1:10" x14ac:dyDescent="0.2">
      <c r="A252" s="16">
        <v>126</v>
      </c>
      <c r="B252" s="17" t="s">
        <v>13</v>
      </c>
      <c r="C252" s="18">
        <v>1983</v>
      </c>
      <c r="D252" s="18">
        <v>1</v>
      </c>
      <c r="E252" s="1">
        <v>10400</v>
      </c>
      <c r="F252" s="2">
        <v>10400</v>
      </c>
      <c r="G252" s="4">
        <v>10</v>
      </c>
      <c r="H252" s="4">
        <v>34</v>
      </c>
      <c r="I252" s="2">
        <v>10400</v>
      </c>
      <c r="J252" s="173">
        <v>0</v>
      </c>
    </row>
    <row r="253" spans="1:10" x14ac:dyDescent="0.2">
      <c r="A253" s="16">
        <v>127</v>
      </c>
      <c r="B253" s="17" t="s">
        <v>182</v>
      </c>
      <c r="C253" s="18">
        <v>1975</v>
      </c>
      <c r="D253" s="18">
        <v>1</v>
      </c>
      <c r="E253" s="1">
        <v>6000</v>
      </c>
      <c r="F253" s="2">
        <v>6000</v>
      </c>
      <c r="G253" s="4">
        <v>10</v>
      </c>
      <c r="H253" s="4">
        <v>42</v>
      </c>
      <c r="I253" s="2">
        <v>6000</v>
      </c>
      <c r="J253" s="173">
        <v>0</v>
      </c>
    </row>
    <row r="254" spans="1:10" x14ac:dyDescent="0.2">
      <c r="A254" s="16">
        <v>128</v>
      </c>
      <c r="B254" s="17" t="s">
        <v>183</v>
      </c>
      <c r="C254" s="18">
        <v>1973</v>
      </c>
      <c r="D254" s="18">
        <v>2</v>
      </c>
      <c r="E254" s="1">
        <v>5600</v>
      </c>
      <c r="F254" s="2">
        <v>11200</v>
      </c>
      <c r="G254" s="4">
        <v>10</v>
      </c>
      <c r="H254" s="4">
        <v>44</v>
      </c>
      <c r="I254" s="2">
        <v>11200</v>
      </c>
      <c r="J254" s="173">
        <v>0</v>
      </c>
    </row>
    <row r="255" spans="1:10" x14ac:dyDescent="0.2">
      <c r="A255" s="16">
        <v>129</v>
      </c>
      <c r="B255" s="17" t="s">
        <v>116</v>
      </c>
      <c r="C255" s="18">
        <v>2010</v>
      </c>
      <c r="D255" s="18">
        <v>1</v>
      </c>
      <c r="E255" s="1">
        <v>25000</v>
      </c>
      <c r="F255" s="2">
        <v>25000</v>
      </c>
      <c r="G255" s="4">
        <v>7</v>
      </c>
      <c r="H255" s="4">
        <v>7</v>
      </c>
      <c r="I255" s="2">
        <v>25000</v>
      </c>
      <c r="J255" s="173">
        <v>0</v>
      </c>
    </row>
    <row r="256" spans="1:10" x14ac:dyDescent="0.2">
      <c r="A256" s="16">
        <v>130</v>
      </c>
      <c r="B256" s="17" t="s">
        <v>35</v>
      </c>
      <c r="C256" s="18">
        <v>2015</v>
      </c>
      <c r="D256" s="18">
        <v>1</v>
      </c>
      <c r="E256" s="1">
        <v>187020</v>
      </c>
      <c r="F256" s="2">
        <v>187020</v>
      </c>
      <c r="G256" s="4">
        <v>5</v>
      </c>
      <c r="H256" s="4">
        <v>2</v>
      </c>
      <c r="I256" s="39">
        <v>124680</v>
      </c>
      <c r="J256" s="173">
        <v>62340</v>
      </c>
    </row>
    <row r="257" spans="1:10" x14ac:dyDescent="0.2">
      <c r="A257" s="16">
        <v>131</v>
      </c>
      <c r="B257" s="9" t="s">
        <v>135</v>
      </c>
      <c r="C257" s="6">
        <v>2015</v>
      </c>
      <c r="D257" s="6">
        <v>1</v>
      </c>
      <c r="E257" s="1">
        <v>169800</v>
      </c>
      <c r="F257" s="2">
        <v>169800</v>
      </c>
      <c r="G257" s="4">
        <v>5</v>
      </c>
      <c r="H257" s="4">
        <v>2</v>
      </c>
      <c r="I257" s="39">
        <v>113200</v>
      </c>
      <c r="J257" s="173">
        <v>56600</v>
      </c>
    </row>
    <row r="258" spans="1:10" x14ac:dyDescent="0.2">
      <c r="A258" s="16">
        <v>132</v>
      </c>
      <c r="B258" s="9" t="s">
        <v>19</v>
      </c>
      <c r="C258" s="6">
        <v>2015</v>
      </c>
      <c r="D258" s="6">
        <v>1</v>
      </c>
      <c r="E258" s="1">
        <v>37928.571428571428</v>
      </c>
      <c r="F258" s="2">
        <v>37928.571428571428</v>
      </c>
      <c r="G258" s="4">
        <v>7</v>
      </c>
      <c r="H258" s="4">
        <v>2</v>
      </c>
      <c r="I258" s="7">
        <v>15171.428571428571</v>
      </c>
      <c r="J258" s="173">
        <v>22757.142857142855</v>
      </c>
    </row>
    <row r="259" spans="1:10" x14ac:dyDescent="0.2">
      <c r="A259" s="16">
        <v>133</v>
      </c>
      <c r="B259" s="9" t="s">
        <v>115</v>
      </c>
      <c r="C259" s="6">
        <v>2015</v>
      </c>
      <c r="D259" s="6">
        <v>2</v>
      </c>
      <c r="E259" s="1">
        <v>25000</v>
      </c>
      <c r="F259" s="2">
        <v>50000</v>
      </c>
      <c r="G259" s="4">
        <v>7</v>
      </c>
      <c r="H259" s="4">
        <v>2</v>
      </c>
      <c r="I259" s="7">
        <v>20000</v>
      </c>
      <c r="J259" s="173">
        <v>30000</v>
      </c>
    </row>
    <row r="260" spans="1:10" x14ac:dyDescent="0.2">
      <c r="A260" s="16">
        <v>134</v>
      </c>
      <c r="B260" s="9" t="s">
        <v>116</v>
      </c>
      <c r="C260" s="6">
        <v>2015</v>
      </c>
      <c r="D260" s="6">
        <v>1</v>
      </c>
      <c r="E260" s="1">
        <v>77142.857142857145</v>
      </c>
      <c r="F260" s="2">
        <v>77142.857142857145</v>
      </c>
      <c r="G260" s="4">
        <v>7</v>
      </c>
      <c r="H260" s="4">
        <v>2</v>
      </c>
      <c r="I260" s="7">
        <v>30857.142857142859</v>
      </c>
      <c r="J260" s="173">
        <v>46285.71428571429</v>
      </c>
    </row>
    <row r="261" spans="1:10" ht="28.5" x14ac:dyDescent="0.2">
      <c r="A261" s="16">
        <v>135</v>
      </c>
      <c r="B261" s="9" t="s">
        <v>90</v>
      </c>
      <c r="C261" s="6">
        <v>2017</v>
      </c>
      <c r="D261" s="6">
        <v>1</v>
      </c>
      <c r="E261" s="1">
        <v>50803.200000000004</v>
      </c>
      <c r="F261" s="2">
        <v>50803.200000000004</v>
      </c>
      <c r="G261" s="4">
        <v>7</v>
      </c>
      <c r="H261" s="4">
        <v>0</v>
      </c>
      <c r="I261" s="7">
        <v>14515.2</v>
      </c>
      <c r="J261" s="173">
        <v>36288</v>
      </c>
    </row>
    <row r="262" spans="1:10" x14ac:dyDescent="0.2">
      <c r="A262" s="143" t="s">
        <v>122</v>
      </c>
      <c r="B262" s="144"/>
      <c r="C262" s="144"/>
      <c r="D262" s="144"/>
      <c r="E262" s="144"/>
      <c r="F262" s="145"/>
      <c r="I262" s="39"/>
      <c r="J262" s="173"/>
    </row>
    <row r="263" spans="1:10" x14ac:dyDescent="0.2">
      <c r="A263" s="5">
        <v>136</v>
      </c>
      <c r="B263" s="9" t="s">
        <v>152</v>
      </c>
      <c r="C263" s="6">
        <v>1970</v>
      </c>
      <c r="D263" s="6">
        <v>1</v>
      </c>
      <c r="E263" s="1">
        <v>5400</v>
      </c>
      <c r="F263" s="2">
        <v>5400</v>
      </c>
      <c r="G263" s="4">
        <v>10</v>
      </c>
      <c r="H263" s="4">
        <v>47</v>
      </c>
      <c r="I263" s="2">
        <v>5400</v>
      </c>
      <c r="J263" s="173">
        <v>0</v>
      </c>
    </row>
    <row r="264" spans="1:10" x14ac:dyDescent="0.2">
      <c r="A264" s="5">
        <v>137</v>
      </c>
      <c r="B264" s="9" t="s">
        <v>184</v>
      </c>
      <c r="C264" s="6">
        <v>1970</v>
      </c>
      <c r="D264" s="6">
        <v>1</v>
      </c>
      <c r="E264" s="1">
        <v>3400</v>
      </c>
      <c r="F264" s="2">
        <v>3400</v>
      </c>
      <c r="G264" s="4">
        <v>10</v>
      </c>
      <c r="H264" s="4">
        <v>47</v>
      </c>
      <c r="I264" s="2">
        <v>3400</v>
      </c>
      <c r="J264" s="173">
        <v>0</v>
      </c>
    </row>
    <row r="265" spans="1:10" x14ac:dyDescent="0.2">
      <c r="A265" s="5">
        <v>138</v>
      </c>
      <c r="B265" s="9" t="s">
        <v>49</v>
      </c>
      <c r="C265" s="6">
        <v>1970</v>
      </c>
      <c r="D265" s="6">
        <v>2</v>
      </c>
      <c r="E265" s="1">
        <v>5600</v>
      </c>
      <c r="F265" s="2">
        <v>11200</v>
      </c>
      <c r="G265" s="4">
        <v>10</v>
      </c>
      <c r="H265" s="4">
        <v>47</v>
      </c>
      <c r="I265" s="2">
        <v>11200</v>
      </c>
      <c r="J265" s="173">
        <v>0</v>
      </c>
    </row>
    <row r="266" spans="1:10" x14ac:dyDescent="0.2">
      <c r="A266" s="5">
        <v>139</v>
      </c>
      <c r="B266" s="9" t="s">
        <v>185</v>
      </c>
      <c r="C266" s="6">
        <v>1970</v>
      </c>
      <c r="D266" s="6">
        <v>2</v>
      </c>
      <c r="E266" s="1">
        <v>4400</v>
      </c>
      <c r="F266" s="2">
        <v>8800</v>
      </c>
      <c r="G266" s="4">
        <v>10</v>
      </c>
      <c r="H266" s="4">
        <v>47</v>
      </c>
      <c r="I266" s="2">
        <v>8800</v>
      </c>
      <c r="J266" s="173">
        <v>0</v>
      </c>
    </row>
    <row r="267" spans="1:10" x14ac:dyDescent="0.2">
      <c r="A267" s="5">
        <v>140</v>
      </c>
      <c r="B267" s="9" t="s">
        <v>50</v>
      </c>
      <c r="C267" s="6">
        <v>1970</v>
      </c>
      <c r="D267" s="6">
        <v>2</v>
      </c>
      <c r="E267" s="1">
        <v>4400</v>
      </c>
      <c r="F267" s="2">
        <v>8800</v>
      </c>
      <c r="G267" s="4">
        <v>10</v>
      </c>
      <c r="H267" s="4">
        <v>47</v>
      </c>
      <c r="I267" s="2">
        <v>8800</v>
      </c>
      <c r="J267" s="173">
        <v>0</v>
      </c>
    </row>
    <row r="268" spans="1:10" x14ac:dyDescent="0.2">
      <c r="A268" s="5">
        <v>141</v>
      </c>
      <c r="B268" s="9" t="s">
        <v>186</v>
      </c>
      <c r="C268" s="6">
        <v>1970</v>
      </c>
      <c r="D268" s="6">
        <v>25</v>
      </c>
      <c r="E268" s="1">
        <v>1400</v>
      </c>
      <c r="F268" s="2">
        <v>35000</v>
      </c>
      <c r="G268" s="4">
        <v>10</v>
      </c>
      <c r="H268" s="4">
        <v>47</v>
      </c>
      <c r="I268" s="2">
        <v>35000</v>
      </c>
      <c r="J268" s="173">
        <v>0</v>
      </c>
    </row>
    <row r="269" spans="1:10" x14ac:dyDescent="0.2">
      <c r="A269" s="143" t="s">
        <v>26</v>
      </c>
      <c r="B269" s="144"/>
      <c r="C269" s="144"/>
      <c r="D269" s="144"/>
      <c r="E269" s="144"/>
      <c r="F269" s="145"/>
      <c r="I269" s="39"/>
      <c r="J269" s="173"/>
    </row>
    <row r="270" spans="1:10" x14ac:dyDescent="0.2">
      <c r="A270" s="5">
        <v>142</v>
      </c>
      <c r="B270" s="9" t="s">
        <v>130</v>
      </c>
      <c r="C270" s="6">
        <v>1975</v>
      </c>
      <c r="D270" s="6">
        <v>10</v>
      </c>
      <c r="E270" s="1">
        <v>2400</v>
      </c>
      <c r="F270" s="2">
        <v>24000</v>
      </c>
      <c r="G270" s="4">
        <v>10</v>
      </c>
      <c r="H270" s="4">
        <v>42</v>
      </c>
      <c r="I270" s="2">
        <v>24000</v>
      </c>
      <c r="J270" s="173">
        <v>0</v>
      </c>
    </row>
    <row r="271" spans="1:10" x14ac:dyDescent="0.2">
      <c r="A271" s="5">
        <v>143</v>
      </c>
      <c r="B271" s="9" t="s">
        <v>51</v>
      </c>
      <c r="C271" s="6">
        <v>1975</v>
      </c>
      <c r="D271" s="6">
        <v>2</v>
      </c>
      <c r="E271" s="1">
        <v>1600</v>
      </c>
      <c r="F271" s="2">
        <v>3200</v>
      </c>
      <c r="G271" s="4">
        <v>10</v>
      </c>
      <c r="H271" s="4">
        <v>42</v>
      </c>
      <c r="I271" s="2">
        <v>3200</v>
      </c>
      <c r="J271" s="173">
        <v>0</v>
      </c>
    </row>
    <row r="272" spans="1:10" x14ac:dyDescent="0.2">
      <c r="A272" s="5">
        <v>144</v>
      </c>
      <c r="B272" s="9" t="s">
        <v>52</v>
      </c>
      <c r="C272" s="6">
        <v>1975</v>
      </c>
      <c r="D272" s="6">
        <v>1</v>
      </c>
      <c r="E272" s="1">
        <v>10400</v>
      </c>
      <c r="F272" s="2">
        <v>10400</v>
      </c>
      <c r="G272" s="4">
        <v>10</v>
      </c>
      <c r="H272" s="4">
        <v>42</v>
      </c>
      <c r="I272" s="2">
        <v>10400</v>
      </c>
      <c r="J272" s="173">
        <v>0</v>
      </c>
    </row>
    <row r="273" spans="1:10" x14ac:dyDescent="0.2">
      <c r="A273" s="5">
        <v>145</v>
      </c>
      <c r="B273" s="9" t="s">
        <v>53</v>
      </c>
      <c r="C273" s="6">
        <v>1975</v>
      </c>
      <c r="D273" s="6">
        <v>1</v>
      </c>
      <c r="E273" s="1">
        <v>4400</v>
      </c>
      <c r="F273" s="2">
        <v>4400</v>
      </c>
      <c r="G273" s="4">
        <v>10</v>
      </c>
      <c r="H273" s="4">
        <v>42</v>
      </c>
      <c r="I273" s="2">
        <v>4400</v>
      </c>
      <c r="J273" s="173">
        <v>0</v>
      </c>
    </row>
    <row r="274" spans="1:10" x14ac:dyDescent="0.2">
      <c r="A274" s="5">
        <v>146</v>
      </c>
      <c r="B274" s="9" t="s">
        <v>163</v>
      </c>
      <c r="C274" s="6">
        <v>1975</v>
      </c>
      <c r="D274" s="6">
        <v>2</v>
      </c>
      <c r="E274" s="1">
        <v>5000</v>
      </c>
      <c r="F274" s="2">
        <v>10000</v>
      </c>
      <c r="G274" s="4">
        <v>10</v>
      </c>
      <c r="H274" s="4">
        <v>42</v>
      </c>
      <c r="I274" s="2">
        <v>10000</v>
      </c>
      <c r="J274" s="173">
        <v>0</v>
      </c>
    </row>
    <row r="275" spans="1:10" x14ac:dyDescent="0.2">
      <c r="A275" s="5">
        <v>147</v>
      </c>
      <c r="B275" s="9" t="s">
        <v>54</v>
      </c>
      <c r="C275" s="6">
        <v>1975</v>
      </c>
      <c r="D275" s="6">
        <v>2</v>
      </c>
      <c r="E275" s="1">
        <v>2000</v>
      </c>
      <c r="F275" s="2">
        <v>4000</v>
      </c>
      <c r="G275" s="4">
        <v>10</v>
      </c>
      <c r="H275" s="4">
        <v>42</v>
      </c>
      <c r="I275" s="2">
        <v>4000</v>
      </c>
      <c r="J275" s="173">
        <v>0</v>
      </c>
    </row>
    <row r="276" spans="1:10" x14ac:dyDescent="0.2">
      <c r="A276" s="5">
        <v>148</v>
      </c>
      <c r="B276" s="9" t="s">
        <v>187</v>
      </c>
      <c r="C276" s="6">
        <v>1975</v>
      </c>
      <c r="D276" s="6">
        <v>1</v>
      </c>
      <c r="E276" s="1">
        <v>1400</v>
      </c>
      <c r="F276" s="2">
        <v>1400</v>
      </c>
      <c r="G276" s="4">
        <v>10</v>
      </c>
      <c r="H276" s="4">
        <v>42</v>
      </c>
      <c r="I276" s="2">
        <v>1400</v>
      </c>
      <c r="J276" s="173">
        <v>0</v>
      </c>
    </row>
    <row r="277" spans="1:10" x14ac:dyDescent="0.2">
      <c r="A277" s="5">
        <v>149</v>
      </c>
      <c r="B277" s="9" t="s">
        <v>188</v>
      </c>
      <c r="C277" s="6">
        <v>1975</v>
      </c>
      <c r="D277" s="6">
        <v>1</v>
      </c>
      <c r="E277" s="1">
        <v>8400</v>
      </c>
      <c r="F277" s="2">
        <v>8400</v>
      </c>
      <c r="G277" s="4">
        <v>10</v>
      </c>
      <c r="H277" s="4">
        <v>42</v>
      </c>
      <c r="I277" s="2">
        <v>8400</v>
      </c>
      <c r="J277" s="173">
        <v>0</v>
      </c>
    </row>
    <row r="278" spans="1:10" x14ac:dyDescent="0.2">
      <c r="A278" s="5">
        <v>150</v>
      </c>
      <c r="B278" s="9" t="s">
        <v>52</v>
      </c>
      <c r="C278" s="6">
        <v>1975</v>
      </c>
      <c r="D278" s="6">
        <v>2</v>
      </c>
      <c r="E278" s="1">
        <v>10400</v>
      </c>
      <c r="F278" s="2">
        <v>20800</v>
      </c>
      <c r="G278" s="4">
        <v>10</v>
      </c>
      <c r="H278" s="4">
        <v>42</v>
      </c>
      <c r="I278" s="2">
        <v>20800</v>
      </c>
      <c r="J278" s="173">
        <v>0</v>
      </c>
    </row>
    <row r="279" spans="1:10" x14ac:dyDescent="0.2">
      <c r="A279" s="5">
        <v>151</v>
      </c>
      <c r="B279" s="9" t="s">
        <v>157</v>
      </c>
      <c r="C279" s="6">
        <v>1975</v>
      </c>
      <c r="D279" s="6">
        <v>5</v>
      </c>
      <c r="E279" s="1">
        <v>2600</v>
      </c>
      <c r="F279" s="2">
        <v>13000</v>
      </c>
      <c r="G279" s="4">
        <v>10</v>
      </c>
      <c r="H279" s="4">
        <v>42</v>
      </c>
      <c r="I279" s="2">
        <v>13000</v>
      </c>
      <c r="J279" s="173">
        <v>0</v>
      </c>
    </row>
    <row r="280" spans="1:10" x14ac:dyDescent="0.2">
      <c r="A280" s="5">
        <v>152</v>
      </c>
      <c r="B280" s="9" t="s">
        <v>27</v>
      </c>
      <c r="C280" s="6">
        <v>1975</v>
      </c>
      <c r="D280" s="6">
        <v>7354</v>
      </c>
      <c r="E280" s="1">
        <v>20</v>
      </c>
      <c r="F280" s="2">
        <v>147080</v>
      </c>
      <c r="G280" s="4">
        <v>10</v>
      </c>
      <c r="H280" s="4">
        <v>42</v>
      </c>
      <c r="I280" s="2">
        <v>147080</v>
      </c>
      <c r="J280" s="173">
        <v>0</v>
      </c>
    </row>
    <row r="281" spans="1:10" x14ac:dyDescent="0.2">
      <c r="A281" s="146" t="s">
        <v>55</v>
      </c>
      <c r="B281" s="147"/>
      <c r="C281" s="147"/>
      <c r="D281" s="147"/>
      <c r="E281" s="147"/>
      <c r="F281" s="148"/>
      <c r="I281" s="39"/>
      <c r="J281" s="173"/>
    </row>
    <row r="282" spans="1:10" x14ac:dyDescent="0.2">
      <c r="A282" s="143" t="s">
        <v>110</v>
      </c>
      <c r="B282" s="144"/>
      <c r="C282" s="144"/>
      <c r="D282" s="144"/>
      <c r="E282" s="144"/>
      <c r="F282" s="145"/>
      <c r="I282" s="39"/>
      <c r="J282" s="173"/>
    </row>
    <row r="283" spans="1:10" x14ac:dyDescent="0.2">
      <c r="A283" s="5">
        <v>153</v>
      </c>
      <c r="B283" s="9" t="s">
        <v>10</v>
      </c>
      <c r="C283" s="6">
        <v>1982</v>
      </c>
      <c r="D283" s="6">
        <v>5</v>
      </c>
      <c r="E283" s="1">
        <v>5000</v>
      </c>
      <c r="F283" s="2">
        <v>25000</v>
      </c>
      <c r="G283" s="4">
        <v>10</v>
      </c>
      <c r="H283" s="4">
        <v>35</v>
      </c>
      <c r="I283" s="2">
        <v>25000</v>
      </c>
      <c r="J283" s="173">
        <v>0</v>
      </c>
    </row>
    <row r="284" spans="1:10" x14ac:dyDescent="0.2">
      <c r="A284" s="5">
        <v>154</v>
      </c>
      <c r="B284" s="9" t="s">
        <v>189</v>
      </c>
      <c r="C284" s="6">
        <v>1982</v>
      </c>
      <c r="D284" s="6">
        <v>1</v>
      </c>
      <c r="E284" s="1">
        <v>16000</v>
      </c>
      <c r="F284" s="2">
        <v>16000</v>
      </c>
      <c r="G284" s="4">
        <v>10</v>
      </c>
      <c r="H284" s="4">
        <v>35</v>
      </c>
      <c r="I284" s="2">
        <v>16000</v>
      </c>
      <c r="J284" s="173">
        <v>0</v>
      </c>
    </row>
    <row r="285" spans="1:10" x14ac:dyDescent="0.2">
      <c r="A285" s="5">
        <v>155</v>
      </c>
      <c r="B285" s="9" t="s">
        <v>190</v>
      </c>
      <c r="C285" s="6">
        <v>1982</v>
      </c>
      <c r="D285" s="6">
        <v>5</v>
      </c>
      <c r="E285" s="1">
        <v>5000</v>
      </c>
      <c r="F285" s="2">
        <v>25000</v>
      </c>
      <c r="G285" s="4">
        <v>10</v>
      </c>
      <c r="H285" s="4">
        <v>35</v>
      </c>
      <c r="I285" s="2">
        <v>25000</v>
      </c>
      <c r="J285" s="173">
        <v>0</v>
      </c>
    </row>
    <row r="286" spans="1:10" x14ac:dyDescent="0.2">
      <c r="A286" s="5">
        <v>156</v>
      </c>
      <c r="B286" s="9" t="s">
        <v>191</v>
      </c>
      <c r="C286" s="6">
        <v>1989</v>
      </c>
      <c r="D286" s="6">
        <v>1</v>
      </c>
      <c r="E286" s="1">
        <v>4800</v>
      </c>
      <c r="F286" s="2">
        <v>4800</v>
      </c>
      <c r="G286" s="4">
        <v>10</v>
      </c>
      <c r="H286" s="4">
        <v>28</v>
      </c>
      <c r="I286" s="2">
        <v>4800</v>
      </c>
      <c r="J286" s="173">
        <v>0</v>
      </c>
    </row>
    <row r="287" spans="1:10" x14ac:dyDescent="0.2">
      <c r="A287" s="5">
        <v>157</v>
      </c>
      <c r="B287" s="9" t="s">
        <v>32</v>
      </c>
      <c r="C287" s="6">
        <v>1985</v>
      </c>
      <c r="D287" s="6">
        <v>2</v>
      </c>
      <c r="E287" s="1">
        <v>10400</v>
      </c>
      <c r="F287" s="2">
        <v>20800</v>
      </c>
      <c r="G287" s="4">
        <v>10</v>
      </c>
      <c r="H287" s="4">
        <v>32</v>
      </c>
      <c r="I287" s="2">
        <v>20800</v>
      </c>
      <c r="J287" s="173">
        <v>0</v>
      </c>
    </row>
    <row r="288" spans="1:10" x14ac:dyDescent="0.2">
      <c r="A288" s="5">
        <v>158</v>
      </c>
      <c r="B288" s="9" t="s">
        <v>0</v>
      </c>
      <c r="C288" s="6">
        <v>1980</v>
      </c>
      <c r="D288" s="6">
        <v>1</v>
      </c>
      <c r="E288" s="1">
        <v>7000</v>
      </c>
      <c r="F288" s="2">
        <v>7000</v>
      </c>
      <c r="G288" s="4">
        <v>10</v>
      </c>
      <c r="H288" s="4">
        <v>37</v>
      </c>
      <c r="I288" s="2">
        <v>7000</v>
      </c>
      <c r="J288" s="173">
        <v>0</v>
      </c>
    </row>
    <row r="289" spans="1:10" x14ac:dyDescent="0.2">
      <c r="A289" s="5">
        <v>159</v>
      </c>
      <c r="B289" s="9" t="s">
        <v>192</v>
      </c>
      <c r="C289" s="6">
        <v>1975</v>
      </c>
      <c r="D289" s="6">
        <v>85</v>
      </c>
      <c r="E289" s="1">
        <v>1400</v>
      </c>
      <c r="F289" s="2">
        <v>119000</v>
      </c>
      <c r="G289" s="4">
        <v>10</v>
      </c>
      <c r="H289" s="4">
        <v>42</v>
      </c>
      <c r="I289" s="2">
        <v>119000</v>
      </c>
      <c r="J289" s="173">
        <v>0</v>
      </c>
    </row>
    <row r="290" spans="1:10" x14ac:dyDescent="0.2">
      <c r="A290" s="5">
        <v>160</v>
      </c>
      <c r="B290" s="9" t="s">
        <v>177</v>
      </c>
      <c r="C290" s="6">
        <v>1975</v>
      </c>
      <c r="D290" s="6">
        <v>1</v>
      </c>
      <c r="E290" s="1">
        <v>18000</v>
      </c>
      <c r="F290" s="2">
        <v>18000</v>
      </c>
      <c r="G290" s="4">
        <v>10</v>
      </c>
      <c r="H290" s="4">
        <v>42</v>
      </c>
      <c r="I290" s="2">
        <v>18000</v>
      </c>
      <c r="J290" s="173">
        <v>0</v>
      </c>
    </row>
    <row r="291" spans="1:10" x14ac:dyDescent="0.2">
      <c r="A291" s="5">
        <v>161</v>
      </c>
      <c r="B291" s="9" t="s">
        <v>56</v>
      </c>
      <c r="C291" s="6">
        <v>1975</v>
      </c>
      <c r="D291" s="6">
        <v>1</v>
      </c>
      <c r="E291" s="1">
        <v>15000</v>
      </c>
      <c r="F291" s="2">
        <v>15000</v>
      </c>
      <c r="G291" s="4">
        <v>10</v>
      </c>
      <c r="H291" s="4">
        <v>42</v>
      </c>
      <c r="I291" s="2">
        <v>15000</v>
      </c>
      <c r="J291" s="173">
        <v>0</v>
      </c>
    </row>
    <row r="292" spans="1:10" x14ac:dyDescent="0.2">
      <c r="A292" s="5">
        <v>162</v>
      </c>
      <c r="B292" s="9" t="s">
        <v>40</v>
      </c>
      <c r="C292" s="6">
        <v>1975</v>
      </c>
      <c r="D292" s="6">
        <v>1</v>
      </c>
      <c r="E292" s="1">
        <v>1400</v>
      </c>
      <c r="F292" s="2">
        <v>1400</v>
      </c>
      <c r="G292" s="4">
        <v>10</v>
      </c>
      <c r="H292" s="4">
        <v>42</v>
      </c>
      <c r="I292" s="2">
        <v>1400</v>
      </c>
      <c r="J292" s="173">
        <v>0</v>
      </c>
    </row>
    <row r="293" spans="1:10" x14ac:dyDescent="0.2">
      <c r="A293" s="5">
        <v>163</v>
      </c>
      <c r="B293" s="9" t="s">
        <v>21</v>
      </c>
      <c r="C293" s="6">
        <v>2008</v>
      </c>
      <c r="D293" s="6">
        <v>1</v>
      </c>
      <c r="E293" s="1">
        <v>25000</v>
      </c>
      <c r="F293" s="2">
        <v>25000</v>
      </c>
      <c r="G293" s="4">
        <v>5</v>
      </c>
      <c r="H293" s="4">
        <v>9</v>
      </c>
      <c r="I293" s="2">
        <v>25000</v>
      </c>
      <c r="J293" s="173">
        <v>0</v>
      </c>
    </row>
    <row r="294" spans="1:10" x14ac:dyDescent="0.2">
      <c r="A294" s="5">
        <v>164</v>
      </c>
      <c r="B294" s="9" t="s">
        <v>19</v>
      </c>
      <c r="C294" s="6">
        <v>2008</v>
      </c>
      <c r="D294" s="6">
        <v>1</v>
      </c>
      <c r="E294" s="1">
        <v>10200</v>
      </c>
      <c r="F294" s="2">
        <v>10200</v>
      </c>
      <c r="G294" s="4">
        <v>7</v>
      </c>
      <c r="H294" s="4">
        <v>9</v>
      </c>
      <c r="I294" s="2">
        <v>10200</v>
      </c>
      <c r="J294" s="173">
        <v>0</v>
      </c>
    </row>
    <row r="295" spans="1:10" x14ac:dyDescent="0.2">
      <c r="A295" s="5">
        <v>165</v>
      </c>
      <c r="B295" s="9" t="s">
        <v>115</v>
      </c>
      <c r="C295" s="6">
        <v>2008</v>
      </c>
      <c r="D295" s="6">
        <v>1</v>
      </c>
      <c r="E295" s="1">
        <v>4520</v>
      </c>
      <c r="F295" s="2">
        <v>4520</v>
      </c>
      <c r="G295" s="4">
        <v>7</v>
      </c>
      <c r="H295" s="4">
        <v>9</v>
      </c>
      <c r="I295" s="2">
        <v>4520</v>
      </c>
      <c r="J295" s="173">
        <v>0</v>
      </c>
    </row>
    <row r="296" spans="1:10" x14ac:dyDescent="0.2">
      <c r="A296" s="5">
        <v>166</v>
      </c>
      <c r="B296" s="9" t="s">
        <v>116</v>
      </c>
      <c r="C296" s="6">
        <v>2008</v>
      </c>
      <c r="D296" s="6">
        <v>1</v>
      </c>
      <c r="E296" s="1">
        <v>14600</v>
      </c>
      <c r="F296" s="2">
        <v>14600</v>
      </c>
      <c r="G296" s="4">
        <v>7</v>
      </c>
      <c r="H296" s="4">
        <v>9</v>
      </c>
      <c r="I296" s="2">
        <v>14600</v>
      </c>
      <c r="J296" s="173">
        <v>0</v>
      </c>
    </row>
    <row r="297" spans="1:10" x14ac:dyDescent="0.2">
      <c r="A297" s="5">
        <v>167</v>
      </c>
      <c r="B297" s="9" t="s">
        <v>14</v>
      </c>
      <c r="C297" s="6">
        <v>2009</v>
      </c>
      <c r="D297" s="6">
        <v>1</v>
      </c>
      <c r="E297" s="1">
        <v>6199.9999999999982</v>
      </c>
      <c r="F297" s="2">
        <v>6199.9999999999982</v>
      </c>
      <c r="G297" s="4">
        <v>10</v>
      </c>
      <c r="H297" s="4">
        <v>8</v>
      </c>
      <c r="I297" s="2">
        <v>6199.9999999999982</v>
      </c>
      <c r="J297" s="173">
        <v>0</v>
      </c>
    </row>
    <row r="298" spans="1:10" x14ac:dyDescent="0.2">
      <c r="A298" s="5">
        <v>168</v>
      </c>
      <c r="B298" s="9" t="s">
        <v>113</v>
      </c>
      <c r="C298" s="6">
        <v>2009</v>
      </c>
      <c r="D298" s="6">
        <v>1</v>
      </c>
      <c r="E298" s="1">
        <v>2999.9999999999995</v>
      </c>
      <c r="F298" s="2">
        <v>2999.9999999999995</v>
      </c>
      <c r="G298" s="4">
        <v>10</v>
      </c>
      <c r="H298" s="4">
        <v>8</v>
      </c>
      <c r="I298" s="2">
        <v>2999.9999999999995</v>
      </c>
      <c r="J298" s="173">
        <v>0</v>
      </c>
    </row>
    <row r="299" spans="1:10" x14ac:dyDescent="0.2">
      <c r="A299" s="5">
        <v>169</v>
      </c>
      <c r="B299" s="9" t="s">
        <v>30</v>
      </c>
      <c r="C299" s="6">
        <v>2015</v>
      </c>
      <c r="D299" s="6">
        <v>1</v>
      </c>
      <c r="E299" s="1">
        <v>295500</v>
      </c>
      <c r="F299" s="2">
        <v>295500</v>
      </c>
      <c r="G299" s="4">
        <v>8</v>
      </c>
      <c r="H299" s="4">
        <v>2</v>
      </c>
      <c r="I299" s="39">
        <v>98500</v>
      </c>
      <c r="J299" s="173">
        <v>197000</v>
      </c>
    </row>
    <row r="300" spans="1:10" x14ac:dyDescent="0.2">
      <c r="A300" s="5">
        <v>170</v>
      </c>
      <c r="B300" s="9" t="s">
        <v>178</v>
      </c>
      <c r="C300" s="6">
        <v>2015</v>
      </c>
      <c r="D300" s="6">
        <v>1</v>
      </c>
      <c r="E300" s="1">
        <v>44800</v>
      </c>
      <c r="F300" s="2">
        <v>44800</v>
      </c>
      <c r="G300" s="4">
        <v>10</v>
      </c>
      <c r="H300" s="4">
        <v>2</v>
      </c>
      <c r="I300" s="39">
        <v>11200</v>
      </c>
      <c r="J300" s="173">
        <v>33600</v>
      </c>
    </row>
    <row r="301" spans="1:10" x14ac:dyDescent="0.2">
      <c r="A301" s="5">
        <v>171</v>
      </c>
      <c r="B301" s="9" t="s">
        <v>9</v>
      </c>
      <c r="C301" s="6">
        <v>2015</v>
      </c>
      <c r="D301" s="6">
        <v>10</v>
      </c>
      <c r="E301" s="1">
        <v>12000</v>
      </c>
      <c r="F301" s="2">
        <v>120000</v>
      </c>
      <c r="G301" s="4">
        <v>10</v>
      </c>
      <c r="H301" s="4">
        <v>2</v>
      </c>
      <c r="I301" s="39">
        <v>30000</v>
      </c>
      <c r="J301" s="173">
        <v>90000</v>
      </c>
    </row>
    <row r="302" spans="1:10" x14ac:dyDescent="0.2">
      <c r="A302" s="5">
        <v>172</v>
      </c>
      <c r="B302" s="9" t="s">
        <v>17</v>
      </c>
      <c r="C302" s="6">
        <v>2015</v>
      </c>
      <c r="D302" s="6">
        <v>1</v>
      </c>
      <c r="E302" s="1">
        <v>210000</v>
      </c>
      <c r="F302" s="2">
        <v>210000</v>
      </c>
      <c r="G302" s="4">
        <v>5</v>
      </c>
      <c r="H302" s="4">
        <v>2</v>
      </c>
      <c r="I302" s="39">
        <v>140000</v>
      </c>
      <c r="J302" s="173">
        <v>70000</v>
      </c>
    </row>
    <row r="303" spans="1:10" x14ac:dyDescent="0.2">
      <c r="A303" s="5">
        <v>173</v>
      </c>
      <c r="B303" s="9" t="s">
        <v>57</v>
      </c>
      <c r="C303" s="6">
        <v>2015</v>
      </c>
      <c r="D303" s="6">
        <v>1</v>
      </c>
      <c r="E303" s="1">
        <v>32000</v>
      </c>
      <c r="F303" s="2">
        <v>32000</v>
      </c>
      <c r="G303" s="4">
        <v>10</v>
      </c>
      <c r="H303" s="4">
        <v>2</v>
      </c>
      <c r="I303" s="39">
        <v>8000</v>
      </c>
      <c r="J303" s="173">
        <v>24000</v>
      </c>
    </row>
    <row r="304" spans="1:10" ht="28.5" x14ac:dyDescent="0.2">
      <c r="A304" s="5">
        <v>174</v>
      </c>
      <c r="B304" s="9" t="s">
        <v>90</v>
      </c>
      <c r="C304" s="6">
        <v>2017</v>
      </c>
      <c r="D304" s="6">
        <v>1</v>
      </c>
      <c r="E304" s="1">
        <v>50803.200000000004</v>
      </c>
      <c r="F304" s="2">
        <v>50803.200000000004</v>
      </c>
      <c r="G304" s="4">
        <v>7</v>
      </c>
      <c r="H304" s="4">
        <v>0</v>
      </c>
      <c r="I304" s="7">
        <v>14515.2</v>
      </c>
      <c r="J304" s="173">
        <v>36288</v>
      </c>
    </row>
    <row r="305" spans="1:10" ht="28.5" x14ac:dyDescent="0.2">
      <c r="A305" s="5">
        <v>175</v>
      </c>
      <c r="B305" s="9" t="s">
        <v>102</v>
      </c>
      <c r="C305" s="6">
        <v>2017</v>
      </c>
      <c r="D305" s="6">
        <v>1</v>
      </c>
      <c r="E305" s="1">
        <v>454636.79999999999</v>
      </c>
      <c r="F305" s="2">
        <v>454636.79999999999</v>
      </c>
      <c r="G305" s="4">
        <v>5</v>
      </c>
      <c r="H305" s="4">
        <v>0</v>
      </c>
      <c r="I305" s="7">
        <v>181854.72</v>
      </c>
      <c r="J305" s="173">
        <v>272782.07999999996</v>
      </c>
    </row>
    <row r="306" spans="1:10" ht="28.5" x14ac:dyDescent="0.2">
      <c r="A306" s="5">
        <v>176</v>
      </c>
      <c r="B306" s="9" t="s">
        <v>193</v>
      </c>
      <c r="C306" s="6">
        <v>2017</v>
      </c>
      <c r="D306" s="6">
        <v>1</v>
      </c>
      <c r="E306" s="1">
        <v>115200</v>
      </c>
      <c r="F306" s="2">
        <v>115200</v>
      </c>
      <c r="G306" s="4">
        <v>7</v>
      </c>
      <c r="H306" s="4">
        <v>0</v>
      </c>
      <c r="I306" s="7">
        <v>32914.285714285717</v>
      </c>
      <c r="J306" s="173">
        <v>82285.71428571429</v>
      </c>
    </row>
    <row r="307" spans="1:10" ht="28.5" x14ac:dyDescent="0.2">
      <c r="A307" s="5">
        <v>177</v>
      </c>
      <c r="B307" s="9" t="s">
        <v>103</v>
      </c>
      <c r="C307" s="6">
        <v>2017</v>
      </c>
      <c r="D307" s="6">
        <v>1</v>
      </c>
      <c r="E307" s="1">
        <v>36234</v>
      </c>
      <c r="F307" s="2">
        <v>36234</v>
      </c>
      <c r="G307" s="4">
        <v>7</v>
      </c>
      <c r="H307" s="4">
        <v>0</v>
      </c>
      <c r="I307" s="7">
        <v>10352.571428571429</v>
      </c>
      <c r="J307" s="173">
        <v>25881.428571428572</v>
      </c>
    </row>
    <row r="308" spans="1:10" ht="33" customHeight="1" x14ac:dyDescent="0.2">
      <c r="A308" s="5">
        <v>178</v>
      </c>
      <c r="B308" s="9" t="s">
        <v>92</v>
      </c>
      <c r="C308" s="6">
        <v>2017</v>
      </c>
      <c r="D308" s="6">
        <v>1</v>
      </c>
      <c r="E308" s="1">
        <v>41220</v>
      </c>
      <c r="F308" s="2">
        <v>41220</v>
      </c>
      <c r="G308" s="4">
        <v>7</v>
      </c>
      <c r="H308" s="4">
        <v>0</v>
      </c>
      <c r="I308" s="7">
        <v>11777.142857142857</v>
      </c>
      <c r="J308" s="173">
        <v>29442.857142857145</v>
      </c>
    </row>
    <row r="309" spans="1:10" ht="28.5" x14ac:dyDescent="0.2">
      <c r="A309" s="5">
        <v>179</v>
      </c>
      <c r="B309" s="9" t="s">
        <v>104</v>
      </c>
      <c r="C309" s="6">
        <v>2017</v>
      </c>
      <c r="D309" s="6">
        <v>1</v>
      </c>
      <c r="E309" s="1">
        <v>10238.4</v>
      </c>
      <c r="F309" s="2">
        <v>10238.4</v>
      </c>
      <c r="G309" s="4">
        <v>7</v>
      </c>
      <c r="H309" s="4">
        <v>0</v>
      </c>
      <c r="I309" s="7">
        <v>2925.2571428571428</v>
      </c>
      <c r="J309" s="173">
        <v>7313.1428571428569</v>
      </c>
    </row>
    <row r="310" spans="1:10" x14ac:dyDescent="0.2">
      <c r="A310" s="143" t="s">
        <v>26</v>
      </c>
      <c r="B310" s="144"/>
      <c r="C310" s="144"/>
      <c r="D310" s="144"/>
      <c r="E310" s="144"/>
      <c r="F310" s="145"/>
      <c r="I310" s="39"/>
      <c r="J310" s="173"/>
    </row>
    <row r="311" spans="1:10" x14ac:dyDescent="0.2">
      <c r="A311" s="5">
        <v>180</v>
      </c>
      <c r="B311" s="9" t="s">
        <v>27</v>
      </c>
      <c r="C311" s="6">
        <v>1975</v>
      </c>
      <c r="D311" s="6">
        <v>3000</v>
      </c>
      <c r="E311" s="1">
        <v>20</v>
      </c>
      <c r="F311" s="2">
        <v>60000</v>
      </c>
      <c r="G311" s="4">
        <v>10</v>
      </c>
      <c r="H311" s="4">
        <v>42</v>
      </c>
      <c r="I311" s="2">
        <v>60000</v>
      </c>
      <c r="J311" s="173">
        <v>0</v>
      </c>
    </row>
    <row r="312" spans="1:10" x14ac:dyDescent="0.2">
      <c r="A312" s="146" t="s">
        <v>58</v>
      </c>
      <c r="B312" s="147"/>
      <c r="C312" s="147"/>
      <c r="D312" s="147"/>
      <c r="E312" s="147"/>
      <c r="F312" s="148"/>
      <c r="I312" s="39"/>
      <c r="J312" s="173"/>
    </row>
    <row r="313" spans="1:10" x14ac:dyDescent="0.2">
      <c r="A313" s="143" t="s">
        <v>110</v>
      </c>
      <c r="B313" s="144"/>
      <c r="C313" s="144"/>
      <c r="D313" s="144"/>
      <c r="E313" s="144"/>
      <c r="F313" s="145"/>
      <c r="I313" s="39"/>
      <c r="J313" s="173"/>
    </row>
    <row r="314" spans="1:10" x14ac:dyDescent="0.2">
      <c r="A314" s="5">
        <v>181</v>
      </c>
      <c r="B314" s="9" t="s">
        <v>37</v>
      </c>
      <c r="C314" s="6">
        <v>1976</v>
      </c>
      <c r="D314" s="6">
        <v>1</v>
      </c>
      <c r="E314" s="1">
        <v>5000</v>
      </c>
      <c r="F314" s="2">
        <v>5000</v>
      </c>
      <c r="G314" s="4">
        <v>10</v>
      </c>
      <c r="H314" s="4">
        <v>41</v>
      </c>
      <c r="I314" s="2">
        <v>5000</v>
      </c>
      <c r="J314" s="173">
        <v>0</v>
      </c>
    </row>
    <row r="315" spans="1:10" x14ac:dyDescent="0.2">
      <c r="A315" s="5">
        <v>182</v>
      </c>
      <c r="B315" s="9" t="s">
        <v>46</v>
      </c>
      <c r="C315" s="6">
        <v>1976</v>
      </c>
      <c r="D315" s="6">
        <v>4</v>
      </c>
      <c r="E315" s="1">
        <v>2600</v>
      </c>
      <c r="F315" s="2">
        <v>10400</v>
      </c>
      <c r="G315" s="4">
        <v>10</v>
      </c>
      <c r="H315" s="4">
        <v>41</v>
      </c>
      <c r="I315" s="2">
        <v>10400</v>
      </c>
      <c r="J315" s="173">
        <v>0</v>
      </c>
    </row>
    <row r="316" spans="1:10" x14ac:dyDescent="0.2">
      <c r="A316" s="5">
        <v>183</v>
      </c>
      <c r="B316" s="9" t="s">
        <v>21</v>
      </c>
      <c r="C316" s="6">
        <v>2010</v>
      </c>
      <c r="D316" s="6">
        <v>1</v>
      </c>
      <c r="E316" s="1">
        <v>47970</v>
      </c>
      <c r="F316" s="2">
        <v>47970</v>
      </c>
      <c r="G316" s="4">
        <v>5</v>
      </c>
      <c r="H316" s="4">
        <v>7</v>
      </c>
      <c r="I316" s="2">
        <v>47970</v>
      </c>
      <c r="J316" s="173">
        <v>0</v>
      </c>
    </row>
    <row r="317" spans="1:10" x14ac:dyDescent="0.2">
      <c r="A317" s="5">
        <v>184</v>
      </c>
      <c r="B317" s="9" t="s">
        <v>19</v>
      </c>
      <c r="C317" s="6">
        <v>2010</v>
      </c>
      <c r="D317" s="6">
        <v>1</v>
      </c>
      <c r="E317" s="1">
        <v>10200</v>
      </c>
      <c r="F317" s="2">
        <v>10200</v>
      </c>
      <c r="G317" s="4">
        <v>7</v>
      </c>
      <c r="H317" s="4">
        <v>7</v>
      </c>
      <c r="I317" s="2">
        <v>10200</v>
      </c>
      <c r="J317" s="173">
        <v>0</v>
      </c>
    </row>
    <row r="318" spans="1:10" x14ac:dyDescent="0.2">
      <c r="A318" s="5">
        <v>185</v>
      </c>
      <c r="B318" s="9" t="s">
        <v>115</v>
      </c>
      <c r="C318" s="6">
        <v>2010</v>
      </c>
      <c r="D318" s="6">
        <v>1</v>
      </c>
      <c r="E318" s="1">
        <v>5040</v>
      </c>
      <c r="F318" s="2">
        <v>5040</v>
      </c>
      <c r="G318" s="4">
        <v>7</v>
      </c>
      <c r="H318" s="4">
        <v>7</v>
      </c>
      <c r="I318" s="2">
        <v>5040</v>
      </c>
      <c r="J318" s="173">
        <v>0</v>
      </c>
    </row>
    <row r="319" spans="1:10" x14ac:dyDescent="0.2">
      <c r="A319" s="5">
        <v>186</v>
      </c>
      <c r="B319" s="9" t="s">
        <v>116</v>
      </c>
      <c r="C319" s="6">
        <v>2010</v>
      </c>
      <c r="D319" s="6">
        <v>1</v>
      </c>
      <c r="E319" s="1">
        <v>25740</v>
      </c>
      <c r="F319" s="2">
        <v>25740</v>
      </c>
      <c r="G319" s="4">
        <v>7</v>
      </c>
      <c r="H319" s="4">
        <v>7</v>
      </c>
      <c r="I319" s="2">
        <v>25740</v>
      </c>
      <c r="J319" s="173">
        <v>0</v>
      </c>
    </row>
    <row r="320" spans="1:10" x14ac:dyDescent="0.2">
      <c r="A320" s="5">
        <v>187</v>
      </c>
      <c r="B320" s="9" t="s">
        <v>14</v>
      </c>
      <c r="C320" s="6">
        <v>2010</v>
      </c>
      <c r="D320" s="6">
        <v>1</v>
      </c>
      <c r="E320" s="1">
        <v>9600.0000000000018</v>
      </c>
      <c r="F320" s="2">
        <v>9600.0000000000018</v>
      </c>
      <c r="G320" s="4">
        <v>10</v>
      </c>
      <c r="H320" s="4">
        <v>7</v>
      </c>
      <c r="I320" s="39">
        <v>6400.0000000000009</v>
      </c>
      <c r="J320" s="173">
        <v>3200.0000000000009</v>
      </c>
    </row>
    <row r="321" spans="1:10" x14ac:dyDescent="0.2">
      <c r="A321" s="5">
        <v>188</v>
      </c>
      <c r="B321" s="9" t="s">
        <v>113</v>
      </c>
      <c r="C321" s="6">
        <v>2010</v>
      </c>
      <c r="D321" s="6">
        <v>1</v>
      </c>
      <c r="E321" s="1">
        <v>4800.0000000000009</v>
      </c>
      <c r="F321" s="2">
        <v>4800.0000000000009</v>
      </c>
      <c r="G321" s="4">
        <v>10</v>
      </c>
      <c r="H321" s="4">
        <v>7</v>
      </c>
      <c r="I321" s="39">
        <v>3200.0000000000005</v>
      </c>
      <c r="J321" s="173">
        <v>1600.0000000000005</v>
      </c>
    </row>
    <row r="322" spans="1:10" ht="28.5" x14ac:dyDescent="0.2">
      <c r="A322" s="5">
        <v>189</v>
      </c>
      <c r="B322" s="9" t="s">
        <v>105</v>
      </c>
      <c r="C322" s="6">
        <v>2017</v>
      </c>
      <c r="D322" s="6">
        <v>1</v>
      </c>
      <c r="E322" s="1">
        <v>56070</v>
      </c>
      <c r="F322" s="2">
        <v>56070</v>
      </c>
      <c r="G322" s="4">
        <v>7</v>
      </c>
      <c r="H322" s="4">
        <v>0</v>
      </c>
      <c r="I322" s="39">
        <v>16020</v>
      </c>
      <c r="J322" s="173">
        <v>40050</v>
      </c>
    </row>
    <row r="323" spans="1:10" ht="28.5" x14ac:dyDescent="0.2">
      <c r="A323" s="5">
        <v>190</v>
      </c>
      <c r="B323" s="9" t="s">
        <v>106</v>
      </c>
      <c r="C323" s="6">
        <v>2017</v>
      </c>
      <c r="D323" s="6">
        <v>1</v>
      </c>
      <c r="E323" s="1">
        <v>355500</v>
      </c>
      <c r="F323" s="2">
        <v>355500</v>
      </c>
      <c r="G323" s="4">
        <v>5</v>
      </c>
      <c r="H323" s="4">
        <v>0</v>
      </c>
      <c r="I323" s="39">
        <v>142200</v>
      </c>
      <c r="J323" s="173">
        <v>213300</v>
      </c>
    </row>
    <row r="324" spans="1:10" ht="28.5" x14ac:dyDescent="0.2">
      <c r="A324" s="5">
        <v>191</v>
      </c>
      <c r="B324" s="9" t="s">
        <v>194</v>
      </c>
      <c r="C324" s="6">
        <v>2017</v>
      </c>
      <c r="D324" s="6">
        <v>1</v>
      </c>
      <c r="E324" s="1">
        <v>97426.8</v>
      </c>
      <c r="F324" s="2">
        <v>97426.8</v>
      </c>
      <c r="G324" s="4">
        <v>7</v>
      </c>
      <c r="H324" s="4">
        <v>0</v>
      </c>
      <c r="I324" s="7">
        <v>27836.228571428572</v>
      </c>
      <c r="J324" s="173">
        <v>69590.571428571435</v>
      </c>
    </row>
    <row r="325" spans="1:10" ht="28.5" x14ac:dyDescent="0.2">
      <c r="A325" s="5">
        <v>192</v>
      </c>
      <c r="B325" s="9" t="s">
        <v>103</v>
      </c>
      <c r="C325" s="6">
        <v>2017</v>
      </c>
      <c r="D325" s="6">
        <v>1</v>
      </c>
      <c r="E325" s="1">
        <v>27761.4</v>
      </c>
      <c r="F325" s="2">
        <v>27761.4</v>
      </c>
      <c r="G325" s="4">
        <v>7</v>
      </c>
      <c r="H325" s="4">
        <v>0</v>
      </c>
      <c r="I325" s="7">
        <v>7931.8285714285721</v>
      </c>
      <c r="J325" s="173">
        <v>19829.571428571428</v>
      </c>
    </row>
    <row r="326" spans="1:10" ht="28.5" x14ac:dyDescent="0.2">
      <c r="A326" s="5">
        <v>193</v>
      </c>
      <c r="B326" s="9" t="s">
        <v>107</v>
      </c>
      <c r="C326" s="6">
        <v>2017</v>
      </c>
      <c r="D326" s="6">
        <v>1</v>
      </c>
      <c r="E326" s="1">
        <v>26190</v>
      </c>
      <c r="F326" s="2">
        <v>26190</v>
      </c>
      <c r="G326" s="4">
        <v>7</v>
      </c>
      <c r="H326" s="4">
        <v>0</v>
      </c>
      <c r="I326" s="7">
        <v>7482.8571428571431</v>
      </c>
      <c r="J326" s="173">
        <v>18707.142857142855</v>
      </c>
    </row>
    <row r="327" spans="1:10" ht="28.5" x14ac:dyDescent="0.2">
      <c r="A327" s="5">
        <v>194</v>
      </c>
      <c r="B327" s="9" t="s">
        <v>108</v>
      </c>
      <c r="C327" s="6">
        <v>2017</v>
      </c>
      <c r="D327" s="6">
        <v>1</v>
      </c>
      <c r="E327" s="1">
        <v>11520</v>
      </c>
      <c r="F327" s="2">
        <v>11520</v>
      </c>
      <c r="G327" s="4">
        <v>7</v>
      </c>
      <c r="H327" s="4">
        <v>0</v>
      </c>
      <c r="I327" s="7">
        <v>3291.4285714285716</v>
      </c>
      <c r="J327" s="173">
        <v>8228.5714285714275</v>
      </c>
    </row>
    <row r="328" spans="1:10" x14ac:dyDescent="0.2">
      <c r="A328" s="143" t="s">
        <v>26</v>
      </c>
      <c r="B328" s="144"/>
      <c r="C328" s="144"/>
      <c r="D328" s="144"/>
      <c r="E328" s="144"/>
      <c r="F328" s="145"/>
      <c r="I328" s="39"/>
      <c r="J328" s="173"/>
    </row>
    <row r="329" spans="1:10" x14ac:dyDescent="0.2">
      <c r="A329" s="5">
        <v>195</v>
      </c>
      <c r="B329" s="9" t="s">
        <v>27</v>
      </c>
      <c r="C329" s="6">
        <v>1975</v>
      </c>
      <c r="D329" s="6">
        <v>950</v>
      </c>
      <c r="E329" s="1">
        <v>20</v>
      </c>
      <c r="F329" s="2">
        <v>19000</v>
      </c>
      <c r="G329" s="4">
        <v>10</v>
      </c>
      <c r="H329" s="4">
        <v>42</v>
      </c>
      <c r="I329" s="39">
        <v>19000</v>
      </c>
      <c r="J329" s="173">
        <v>0</v>
      </c>
    </row>
    <row r="330" spans="1:10" x14ac:dyDescent="0.2">
      <c r="A330" s="146" t="s">
        <v>89</v>
      </c>
      <c r="B330" s="147"/>
      <c r="C330" s="147"/>
      <c r="D330" s="147"/>
      <c r="E330" s="147"/>
      <c r="F330" s="148"/>
      <c r="I330" s="39"/>
      <c r="J330" s="173">
        <f t="shared" ref="J330" si="4">F330-I330</f>
        <v>0</v>
      </c>
    </row>
    <row r="331" spans="1:10" x14ac:dyDescent="0.2">
      <c r="A331" s="5">
        <v>196</v>
      </c>
      <c r="B331" s="9" t="s">
        <v>6</v>
      </c>
      <c r="C331" s="6">
        <v>1973</v>
      </c>
      <c r="D331" s="6">
        <v>1</v>
      </c>
      <c r="E331" s="1">
        <v>24350</v>
      </c>
      <c r="F331" s="2">
        <v>24350</v>
      </c>
      <c r="G331" s="4">
        <v>10</v>
      </c>
      <c r="H331" s="4">
        <v>44</v>
      </c>
      <c r="I331" s="2">
        <v>24350</v>
      </c>
      <c r="J331" s="173">
        <v>0</v>
      </c>
    </row>
    <row r="332" spans="1:10" x14ac:dyDescent="0.2">
      <c r="A332" s="5">
        <v>197</v>
      </c>
      <c r="B332" s="9" t="s">
        <v>32</v>
      </c>
      <c r="C332" s="6">
        <v>1982</v>
      </c>
      <c r="D332" s="6">
        <v>1</v>
      </c>
      <c r="E332" s="1">
        <v>10400</v>
      </c>
      <c r="F332" s="2">
        <v>10400</v>
      </c>
      <c r="G332" s="4">
        <v>10</v>
      </c>
      <c r="H332" s="4">
        <v>35</v>
      </c>
      <c r="I332" s="2">
        <v>10400</v>
      </c>
      <c r="J332" s="173">
        <v>0</v>
      </c>
    </row>
    <row r="333" spans="1:10" x14ac:dyDescent="0.2">
      <c r="A333" s="5">
        <v>198</v>
      </c>
      <c r="B333" s="9" t="s">
        <v>22</v>
      </c>
      <c r="C333" s="6">
        <v>2011</v>
      </c>
      <c r="D333" s="6">
        <v>1</v>
      </c>
      <c r="E333" s="1">
        <v>50000</v>
      </c>
      <c r="F333" s="2">
        <v>50000</v>
      </c>
      <c r="G333" s="4">
        <v>8</v>
      </c>
      <c r="H333" s="4">
        <v>6</v>
      </c>
      <c r="I333" s="2">
        <v>50000</v>
      </c>
      <c r="J333" s="173">
        <v>0</v>
      </c>
    </row>
    <row r="334" spans="1:10" x14ac:dyDescent="0.2">
      <c r="A334" s="5">
        <v>199</v>
      </c>
      <c r="B334" s="9" t="s">
        <v>10</v>
      </c>
      <c r="C334" s="6">
        <v>2012</v>
      </c>
      <c r="D334" s="6">
        <v>1</v>
      </c>
      <c r="E334" s="1">
        <v>30000</v>
      </c>
      <c r="F334" s="2">
        <v>30000</v>
      </c>
      <c r="G334" s="4">
        <v>10</v>
      </c>
      <c r="H334" s="4">
        <v>5</v>
      </c>
      <c r="I334" s="39">
        <v>12000</v>
      </c>
      <c r="J334" s="173">
        <v>18000</v>
      </c>
    </row>
    <row r="335" spans="1:10" x14ac:dyDescent="0.2">
      <c r="A335" s="5">
        <v>200</v>
      </c>
      <c r="B335" s="9" t="s">
        <v>59</v>
      </c>
      <c r="C335" s="6">
        <v>2013</v>
      </c>
      <c r="D335" s="6">
        <v>4</v>
      </c>
      <c r="E335" s="1">
        <v>21000</v>
      </c>
      <c r="F335" s="2">
        <v>84000</v>
      </c>
      <c r="G335" s="4">
        <v>10</v>
      </c>
      <c r="H335" s="4">
        <v>4</v>
      </c>
      <c r="I335" s="39">
        <v>28000</v>
      </c>
      <c r="J335" s="173">
        <v>56000</v>
      </c>
    </row>
    <row r="336" spans="1:10" x14ac:dyDescent="0.2">
      <c r="A336" s="5">
        <v>201</v>
      </c>
      <c r="B336" s="9" t="s">
        <v>21</v>
      </c>
      <c r="C336" s="6">
        <v>2013</v>
      </c>
      <c r="D336" s="6">
        <v>1</v>
      </c>
      <c r="E336" s="1">
        <v>45999.999999999993</v>
      </c>
      <c r="F336" s="2">
        <v>45999.999999999993</v>
      </c>
      <c r="G336" s="4">
        <v>5</v>
      </c>
      <c r="H336" s="4">
        <v>4</v>
      </c>
      <c r="I336" s="36">
        <v>45999.999999999993</v>
      </c>
      <c r="J336" s="173">
        <v>0</v>
      </c>
    </row>
    <row r="337" spans="1:10" x14ac:dyDescent="0.2">
      <c r="A337" s="5">
        <v>202</v>
      </c>
      <c r="B337" s="9" t="s">
        <v>60</v>
      </c>
      <c r="C337" s="6">
        <v>2013</v>
      </c>
      <c r="D337" s="6">
        <v>1</v>
      </c>
      <c r="E337" s="1">
        <v>36000</v>
      </c>
      <c r="F337" s="2">
        <v>36000</v>
      </c>
      <c r="G337" s="4">
        <v>10</v>
      </c>
      <c r="H337" s="4">
        <v>4</v>
      </c>
      <c r="I337" s="39">
        <v>12000</v>
      </c>
      <c r="J337" s="173">
        <v>24000</v>
      </c>
    </row>
    <row r="338" spans="1:10" x14ac:dyDescent="0.2">
      <c r="A338" s="5">
        <v>203</v>
      </c>
      <c r="B338" s="9" t="s">
        <v>61</v>
      </c>
      <c r="C338" s="6">
        <v>2013</v>
      </c>
      <c r="D338" s="6">
        <v>1</v>
      </c>
      <c r="E338" s="1">
        <v>12750</v>
      </c>
      <c r="F338" s="2">
        <v>12750</v>
      </c>
      <c r="G338" s="4">
        <v>8</v>
      </c>
      <c r="H338" s="4">
        <v>4</v>
      </c>
      <c r="I338" s="39">
        <v>6375</v>
      </c>
      <c r="J338" s="173">
        <v>6375</v>
      </c>
    </row>
    <row r="339" spans="1:10" x14ac:dyDescent="0.2">
      <c r="A339" s="5">
        <v>204</v>
      </c>
      <c r="B339" s="9" t="s">
        <v>62</v>
      </c>
      <c r="C339" s="6">
        <v>2015</v>
      </c>
      <c r="D339" s="6">
        <v>1</v>
      </c>
      <c r="E339" s="1">
        <v>48000</v>
      </c>
      <c r="F339" s="2">
        <v>48000</v>
      </c>
      <c r="G339" s="4">
        <v>10</v>
      </c>
      <c r="H339" s="4">
        <v>2</v>
      </c>
      <c r="I339" s="39">
        <v>12000</v>
      </c>
      <c r="J339" s="173">
        <v>36000</v>
      </c>
    </row>
    <row r="340" spans="1:10" x14ac:dyDescent="0.2">
      <c r="A340" s="5">
        <v>205</v>
      </c>
      <c r="B340" s="9" t="s">
        <v>29</v>
      </c>
      <c r="C340" s="6">
        <v>2016</v>
      </c>
      <c r="D340" s="6">
        <v>1</v>
      </c>
      <c r="E340" s="1">
        <v>63000</v>
      </c>
      <c r="F340" s="2">
        <v>63000</v>
      </c>
      <c r="G340" s="4">
        <v>10</v>
      </c>
      <c r="H340" s="4">
        <v>1</v>
      </c>
      <c r="I340" s="39">
        <v>14000</v>
      </c>
      <c r="J340" s="173">
        <v>49000</v>
      </c>
    </row>
    <row r="341" spans="1:10" x14ac:dyDescent="0.2">
      <c r="A341" s="5">
        <v>206</v>
      </c>
      <c r="B341" s="9" t="s">
        <v>195</v>
      </c>
      <c r="C341" s="6">
        <v>2016</v>
      </c>
      <c r="D341" s="6">
        <v>1</v>
      </c>
      <c r="E341" s="1">
        <v>70000</v>
      </c>
      <c r="F341" s="2">
        <v>70000</v>
      </c>
      <c r="G341" s="4">
        <v>8</v>
      </c>
      <c r="H341" s="4">
        <v>1</v>
      </c>
      <c r="I341" s="39">
        <v>20000</v>
      </c>
      <c r="J341" s="173">
        <v>50000</v>
      </c>
    </row>
    <row r="342" spans="1:10" x14ac:dyDescent="0.2">
      <c r="A342" s="5">
        <v>207</v>
      </c>
      <c r="B342" s="9" t="s">
        <v>63</v>
      </c>
      <c r="C342" s="6">
        <v>2017</v>
      </c>
      <c r="D342" s="6">
        <v>10</v>
      </c>
      <c r="E342" s="1">
        <v>27000</v>
      </c>
      <c r="F342" s="2">
        <v>270000</v>
      </c>
      <c r="G342" s="4">
        <v>10</v>
      </c>
      <c r="H342" s="4">
        <v>0</v>
      </c>
      <c r="I342" s="39">
        <v>54000</v>
      </c>
      <c r="J342" s="173">
        <v>216000</v>
      </c>
    </row>
    <row r="343" spans="1:10" x14ac:dyDescent="0.2">
      <c r="A343" s="146" t="s">
        <v>196</v>
      </c>
      <c r="B343" s="147"/>
      <c r="C343" s="147"/>
      <c r="D343" s="147"/>
      <c r="E343" s="147"/>
      <c r="F343" s="148"/>
      <c r="I343" s="39"/>
      <c r="J343" s="173"/>
    </row>
    <row r="344" spans="1:10" x14ac:dyDescent="0.2">
      <c r="A344" s="5">
        <v>208</v>
      </c>
      <c r="B344" s="9" t="s">
        <v>64</v>
      </c>
      <c r="C344" s="6">
        <v>1980</v>
      </c>
      <c r="D344" s="6">
        <v>1</v>
      </c>
      <c r="E344" s="1">
        <v>24350</v>
      </c>
      <c r="F344" s="2">
        <v>24350</v>
      </c>
      <c r="G344" s="4">
        <v>10</v>
      </c>
      <c r="H344" s="4">
        <v>37</v>
      </c>
      <c r="I344" s="36">
        <v>24350</v>
      </c>
      <c r="J344" s="173">
        <v>0</v>
      </c>
    </row>
    <row r="345" spans="1:10" x14ac:dyDescent="0.2">
      <c r="A345" s="5">
        <v>209</v>
      </c>
      <c r="B345" s="9" t="s">
        <v>65</v>
      </c>
      <c r="C345" s="6">
        <v>1980</v>
      </c>
      <c r="D345" s="6">
        <v>10</v>
      </c>
      <c r="E345" s="1">
        <v>4400</v>
      </c>
      <c r="F345" s="2">
        <v>44000</v>
      </c>
      <c r="G345" s="4">
        <v>10</v>
      </c>
      <c r="H345" s="4">
        <v>37</v>
      </c>
      <c r="I345" s="36">
        <v>44000</v>
      </c>
      <c r="J345" s="173">
        <v>0</v>
      </c>
    </row>
    <row r="346" spans="1:10" x14ac:dyDescent="0.2">
      <c r="A346" s="5">
        <v>210</v>
      </c>
      <c r="B346" s="9" t="s">
        <v>63</v>
      </c>
      <c r="C346" s="6">
        <v>1980</v>
      </c>
      <c r="D346" s="6">
        <v>30</v>
      </c>
      <c r="E346" s="1">
        <v>6000</v>
      </c>
      <c r="F346" s="2">
        <v>180000</v>
      </c>
      <c r="G346" s="4">
        <v>10</v>
      </c>
      <c r="H346" s="4">
        <v>37</v>
      </c>
      <c r="I346" s="36">
        <v>180000</v>
      </c>
      <c r="J346" s="173">
        <v>0</v>
      </c>
    </row>
    <row r="347" spans="1:10" x14ac:dyDescent="0.2">
      <c r="A347" s="5">
        <v>211</v>
      </c>
      <c r="B347" s="9" t="s">
        <v>12</v>
      </c>
      <c r="C347" s="6">
        <v>1980</v>
      </c>
      <c r="D347" s="6">
        <v>7</v>
      </c>
      <c r="E347" s="1">
        <v>10400</v>
      </c>
      <c r="F347" s="2">
        <v>72800</v>
      </c>
      <c r="G347" s="4">
        <v>10</v>
      </c>
      <c r="H347" s="4">
        <v>37</v>
      </c>
      <c r="I347" s="36">
        <v>72800</v>
      </c>
      <c r="J347" s="173">
        <v>0</v>
      </c>
    </row>
    <row r="348" spans="1:10" x14ac:dyDescent="0.2">
      <c r="A348" s="5">
        <v>212</v>
      </c>
      <c r="B348" s="9" t="s">
        <v>197</v>
      </c>
      <c r="C348" s="6">
        <v>1985</v>
      </c>
      <c r="D348" s="6">
        <v>1</v>
      </c>
      <c r="E348" s="1">
        <v>12000</v>
      </c>
      <c r="F348" s="2">
        <v>12000</v>
      </c>
      <c r="G348" s="4">
        <v>10</v>
      </c>
      <c r="H348" s="4">
        <v>32</v>
      </c>
      <c r="I348" s="36">
        <v>12000</v>
      </c>
      <c r="J348" s="173">
        <v>0</v>
      </c>
    </row>
    <row r="349" spans="1:10" x14ac:dyDescent="0.2">
      <c r="A349" s="5">
        <v>213</v>
      </c>
      <c r="B349" s="9" t="s">
        <v>8</v>
      </c>
      <c r="C349" s="6">
        <v>2010</v>
      </c>
      <c r="D349" s="6">
        <v>1</v>
      </c>
      <c r="E349" s="1">
        <v>27000.000000000004</v>
      </c>
      <c r="F349" s="2">
        <v>27000.000000000004</v>
      </c>
      <c r="G349" s="4">
        <v>10</v>
      </c>
      <c r="H349" s="4">
        <v>7</v>
      </c>
      <c r="I349" s="39">
        <v>18000.000000000004</v>
      </c>
      <c r="J349" s="173">
        <v>9000</v>
      </c>
    </row>
    <row r="350" spans="1:10" x14ac:dyDescent="0.2">
      <c r="A350" s="5">
        <v>214</v>
      </c>
      <c r="B350" s="9" t="s">
        <v>66</v>
      </c>
      <c r="C350" s="6">
        <v>2017</v>
      </c>
      <c r="D350" s="6">
        <v>1</v>
      </c>
      <c r="E350" s="1">
        <v>225000</v>
      </c>
      <c r="F350" s="2">
        <v>225000</v>
      </c>
      <c r="G350" s="4">
        <v>8</v>
      </c>
      <c r="H350" s="4">
        <v>0</v>
      </c>
      <c r="I350" s="39">
        <v>56250</v>
      </c>
      <c r="J350" s="173">
        <v>168750</v>
      </c>
    </row>
    <row r="351" spans="1:10" x14ac:dyDescent="0.2">
      <c r="A351" s="146" t="s">
        <v>262</v>
      </c>
      <c r="B351" s="147"/>
      <c r="C351" s="147"/>
      <c r="D351" s="147"/>
      <c r="E351" s="147"/>
      <c r="F351" s="148"/>
      <c r="I351" s="39"/>
      <c r="J351" s="173"/>
    </row>
    <row r="352" spans="1:10" ht="20.25" customHeight="1" x14ac:dyDescent="0.2">
      <c r="A352" s="5">
        <v>215</v>
      </c>
      <c r="B352" s="9" t="s">
        <v>67</v>
      </c>
      <c r="C352" s="6">
        <v>2007</v>
      </c>
      <c r="D352" s="6">
        <v>1</v>
      </c>
      <c r="E352" s="1">
        <v>4000</v>
      </c>
      <c r="F352" s="2">
        <v>4000</v>
      </c>
      <c r="G352" s="4">
        <v>8</v>
      </c>
      <c r="H352" s="4">
        <v>10</v>
      </c>
      <c r="I352" s="36">
        <v>4000</v>
      </c>
      <c r="J352" s="173">
        <v>0</v>
      </c>
    </row>
    <row r="353" spans="1:10" x14ac:dyDescent="0.2">
      <c r="A353" s="5">
        <v>216</v>
      </c>
      <c r="B353" s="9" t="s">
        <v>6</v>
      </c>
      <c r="C353" s="6">
        <v>2007</v>
      </c>
      <c r="D353" s="6">
        <v>1</v>
      </c>
      <c r="E353" s="1">
        <v>24350</v>
      </c>
      <c r="F353" s="2">
        <v>24350</v>
      </c>
      <c r="G353" s="4">
        <v>10</v>
      </c>
      <c r="H353" s="4">
        <v>10</v>
      </c>
      <c r="I353" s="36">
        <v>24350</v>
      </c>
      <c r="J353" s="173">
        <v>0</v>
      </c>
    </row>
    <row r="354" spans="1:10" x14ac:dyDescent="0.2">
      <c r="A354" s="5">
        <v>217</v>
      </c>
      <c r="B354" s="9" t="s">
        <v>68</v>
      </c>
      <c r="C354" s="6">
        <v>2007</v>
      </c>
      <c r="D354" s="6">
        <v>1</v>
      </c>
      <c r="E354" s="1">
        <v>12000</v>
      </c>
      <c r="F354" s="2">
        <v>12000</v>
      </c>
      <c r="G354" s="4">
        <v>10</v>
      </c>
      <c r="H354" s="4">
        <v>10</v>
      </c>
      <c r="I354" s="36">
        <v>12000</v>
      </c>
      <c r="J354" s="173">
        <v>0</v>
      </c>
    </row>
    <row r="355" spans="1:10" x14ac:dyDescent="0.2">
      <c r="A355" s="5">
        <v>218</v>
      </c>
      <c r="B355" s="9" t="s">
        <v>69</v>
      </c>
      <c r="C355" s="6">
        <v>2007</v>
      </c>
      <c r="D355" s="6">
        <v>1</v>
      </c>
      <c r="E355" s="1">
        <v>50000</v>
      </c>
      <c r="F355" s="2">
        <v>50000</v>
      </c>
      <c r="G355" s="4">
        <v>10</v>
      </c>
      <c r="H355" s="4">
        <v>10</v>
      </c>
      <c r="I355" s="36">
        <v>50000</v>
      </c>
      <c r="J355" s="173">
        <v>0</v>
      </c>
    </row>
    <row r="356" spans="1:10" x14ac:dyDescent="0.2">
      <c r="A356" s="5">
        <v>219</v>
      </c>
      <c r="B356" s="9" t="s">
        <v>70</v>
      </c>
      <c r="C356" s="6">
        <v>2007</v>
      </c>
      <c r="D356" s="6">
        <v>1</v>
      </c>
      <c r="E356" s="1">
        <v>16000</v>
      </c>
      <c r="F356" s="2">
        <v>16000</v>
      </c>
      <c r="G356" s="4">
        <v>10</v>
      </c>
      <c r="H356" s="4">
        <v>10</v>
      </c>
      <c r="I356" s="36">
        <v>16000</v>
      </c>
      <c r="J356" s="173">
        <v>0</v>
      </c>
    </row>
    <row r="357" spans="1:10" x14ac:dyDescent="0.2">
      <c r="A357" s="5">
        <v>220</v>
      </c>
      <c r="B357" s="9" t="s">
        <v>71</v>
      </c>
      <c r="C357" s="6">
        <v>2007</v>
      </c>
      <c r="D357" s="6">
        <v>1</v>
      </c>
      <c r="E357" s="1">
        <v>50000</v>
      </c>
      <c r="F357" s="2">
        <v>50000</v>
      </c>
      <c r="G357" s="4">
        <v>10</v>
      </c>
      <c r="H357" s="4">
        <v>10</v>
      </c>
      <c r="I357" s="36">
        <v>50000</v>
      </c>
      <c r="J357" s="173">
        <v>0</v>
      </c>
    </row>
    <row r="358" spans="1:10" x14ac:dyDescent="0.2">
      <c r="A358" s="5">
        <v>221</v>
      </c>
      <c r="B358" s="9" t="s">
        <v>72</v>
      </c>
      <c r="C358" s="6">
        <v>2007</v>
      </c>
      <c r="D358" s="6">
        <v>1</v>
      </c>
      <c r="E358" s="1">
        <v>10000</v>
      </c>
      <c r="F358" s="2">
        <v>10000</v>
      </c>
      <c r="G358" s="4">
        <v>10</v>
      </c>
      <c r="H358" s="4">
        <v>10</v>
      </c>
      <c r="I358" s="36">
        <v>10000</v>
      </c>
      <c r="J358" s="173">
        <v>0</v>
      </c>
    </row>
    <row r="359" spans="1:10" x14ac:dyDescent="0.2">
      <c r="A359" s="5">
        <v>222</v>
      </c>
      <c r="B359" s="9" t="s">
        <v>32</v>
      </c>
      <c r="C359" s="6">
        <v>2007</v>
      </c>
      <c r="D359" s="6">
        <v>4</v>
      </c>
      <c r="E359" s="1">
        <v>10400</v>
      </c>
      <c r="F359" s="2">
        <v>41600</v>
      </c>
      <c r="G359" s="4">
        <v>10</v>
      </c>
      <c r="H359" s="4">
        <v>10</v>
      </c>
      <c r="I359" s="36">
        <v>41600</v>
      </c>
      <c r="J359" s="173">
        <v>0</v>
      </c>
    </row>
    <row r="360" spans="1:10" x14ac:dyDescent="0.2">
      <c r="A360" s="5">
        <v>223</v>
      </c>
      <c r="B360" s="9" t="s">
        <v>12</v>
      </c>
      <c r="C360" s="6">
        <v>2007</v>
      </c>
      <c r="D360" s="6">
        <v>6</v>
      </c>
      <c r="E360" s="1">
        <v>10400</v>
      </c>
      <c r="F360" s="2">
        <v>62400</v>
      </c>
      <c r="G360" s="4">
        <v>10</v>
      </c>
      <c r="H360" s="4">
        <v>10</v>
      </c>
      <c r="I360" s="36">
        <v>62400</v>
      </c>
      <c r="J360" s="173">
        <v>0</v>
      </c>
    </row>
    <row r="361" spans="1:10" x14ac:dyDescent="0.2">
      <c r="A361" s="5">
        <v>224</v>
      </c>
      <c r="B361" s="9" t="s">
        <v>73</v>
      </c>
      <c r="C361" s="6">
        <v>2007</v>
      </c>
      <c r="D361" s="6">
        <v>1</v>
      </c>
      <c r="E361" s="1">
        <v>10000</v>
      </c>
      <c r="F361" s="2">
        <v>10000</v>
      </c>
      <c r="G361" s="4">
        <v>10</v>
      </c>
      <c r="H361" s="4">
        <v>10</v>
      </c>
      <c r="I361" s="36">
        <v>10000</v>
      </c>
      <c r="J361" s="173">
        <v>0</v>
      </c>
    </row>
    <row r="362" spans="1:10" x14ac:dyDescent="0.2">
      <c r="A362" s="5">
        <v>225</v>
      </c>
      <c r="B362" s="9" t="s">
        <v>74</v>
      </c>
      <c r="C362" s="6">
        <v>2007</v>
      </c>
      <c r="D362" s="6">
        <v>1</v>
      </c>
      <c r="E362" s="1">
        <v>6000</v>
      </c>
      <c r="F362" s="2">
        <v>6000</v>
      </c>
      <c r="G362" s="4">
        <v>10</v>
      </c>
      <c r="H362" s="4">
        <v>10</v>
      </c>
      <c r="I362" s="36">
        <v>6000</v>
      </c>
      <c r="J362" s="173">
        <v>0</v>
      </c>
    </row>
    <row r="363" spans="1:10" x14ac:dyDescent="0.2">
      <c r="A363" s="5">
        <v>226</v>
      </c>
      <c r="B363" s="9" t="s">
        <v>75</v>
      </c>
      <c r="C363" s="6">
        <v>2007</v>
      </c>
      <c r="D363" s="6">
        <v>1</v>
      </c>
      <c r="E363" s="1">
        <v>14000</v>
      </c>
      <c r="F363" s="2">
        <v>14000</v>
      </c>
      <c r="G363" s="4">
        <v>10</v>
      </c>
      <c r="H363" s="4">
        <v>10</v>
      </c>
      <c r="I363" s="36">
        <v>14000</v>
      </c>
      <c r="J363" s="173">
        <v>0</v>
      </c>
    </row>
    <row r="364" spans="1:10" x14ac:dyDescent="0.2">
      <c r="A364" s="5">
        <v>227</v>
      </c>
      <c r="B364" s="9" t="s">
        <v>76</v>
      </c>
      <c r="C364" s="6">
        <v>2007</v>
      </c>
      <c r="D364" s="6">
        <v>1</v>
      </c>
      <c r="E364" s="1">
        <v>13000</v>
      </c>
      <c r="F364" s="2">
        <v>13000</v>
      </c>
      <c r="G364" s="4">
        <v>10</v>
      </c>
      <c r="H364" s="4">
        <v>10</v>
      </c>
      <c r="I364" s="36">
        <v>13000</v>
      </c>
      <c r="J364" s="173">
        <v>0</v>
      </c>
    </row>
    <row r="365" spans="1:10" x14ac:dyDescent="0.2">
      <c r="A365" s="5">
        <v>228</v>
      </c>
      <c r="B365" s="9" t="s">
        <v>77</v>
      </c>
      <c r="C365" s="6">
        <v>2007</v>
      </c>
      <c r="D365" s="6">
        <v>30</v>
      </c>
      <c r="E365" s="1">
        <v>6000</v>
      </c>
      <c r="F365" s="2">
        <v>180000</v>
      </c>
      <c r="G365" s="4">
        <v>10</v>
      </c>
      <c r="H365" s="4">
        <v>10</v>
      </c>
      <c r="I365" s="36">
        <v>180000</v>
      </c>
      <c r="J365" s="173">
        <v>0</v>
      </c>
    </row>
    <row r="366" spans="1:10" x14ac:dyDescent="0.2">
      <c r="A366" s="5">
        <v>229</v>
      </c>
      <c r="B366" s="9" t="s">
        <v>65</v>
      </c>
      <c r="C366" s="6">
        <v>2007</v>
      </c>
      <c r="D366" s="6">
        <v>8</v>
      </c>
      <c r="E366" s="1">
        <v>5400</v>
      </c>
      <c r="F366" s="2">
        <v>43200</v>
      </c>
      <c r="G366" s="4">
        <v>10</v>
      </c>
      <c r="H366" s="4">
        <v>10</v>
      </c>
      <c r="I366" s="36">
        <v>43200</v>
      </c>
      <c r="J366" s="173">
        <v>0</v>
      </c>
    </row>
    <row r="367" spans="1:10" x14ac:dyDescent="0.2">
      <c r="A367" s="5">
        <v>230</v>
      </c>
      <c r="B367" s="9" t="s">
        <v>78</v>
      </c>
      <c r="C367" s="6">
        <v>2007</v>
      </c>
      <c r="D367" s="6">
        <v>32</v>
      </c>
      <c r="E367" s="1">
        <v>4400</v>
      </c>
      <c r="F367" s="2">
        <v>140800</v>
      </c>
      <c r="G367" s="4">
        <v>10</v>
      </c>
      <c r="H367" s="4">
        <v>10</v>
      </c>
      <c r="I367" s="36">
        <v>140800</v>
      </c>
      <c r="J367" s="173">
        <v>0</v>
      </c>
    </row>
    <row r="368" spans="1:10" x14ac:dyDescent="0.2">
      <c r="A368" s="5">
        <v>231</v>
      </c>
      <c r="B368" s="9" t="s">
        <v>79</v>
      </c>
      <c r="C368" s="6">
        <v>2007</v>
      </c>
      <c r="D368" s="6">
        <v>60</v>
      </c>
      <c r="E368" s="1">
        <v>1400</v>
      </c>
      <c r="F368" s="2">
        <v>84000</v>
      </c>
      <c r="G368" s="4">
        <v>8</v>
      </c>
      <c r="H368" s="4">
        <v>10</v>
      </c>
      <c r="I368" s="36">
        <v>84000</v>
      </c>
      <c r="J368" s="173">
        <v>0</v>
      </c>
    </row>
    <row r="369" spans="1:10" x14ac:dyDescent="0.2">
      <c r="A369" s="5">
        <v>232</v>
      </c>
      <c r="B369" s="9" t="s">
        <v>80</v>
      </c>
      <c r="C369" s="6">
        <v>2007</v>
      </c>
      <c r="D369" s="6">
        <v>1</v>
      </c>
      <c r="E369" s="1">
        <v>0</v>
      </c>
      <c r="F369" s="2">
        <v>0</v>
      </c>
      <c r="G369" s="4">
        <v>8</v>
      </c>
      <c r="H369" s="4">
        <v>10</v>
      </c>
      <c r="I369" s="36">
        <v>0</v>
      </c>
      <c r="J369" s="173">
        <v>0</v>
      </c>
    </row>
    <row r="370" spans="1:10" x14ac:dyDescent="0.2">
      <c r="A370" s="146" t="s">
        <v>261</v>
      </c>
      <c r="B370" s="147"/>
      <c r="C370" s="147"/>
      <c r="D370" s="147"/>
      <c r="E370" s="147"/>
      <c r="F370" s="148"/>
      <c r="I370" s="39"/>
      <c r="J370" s="173"/>
    </row>
    <row r="371" spans="1:10" x14ac:dyDescent="0.2">
      <c r="A371" s="5">
        <v>233</v>
      </c>
      <c r="B371" s="9" t="s">
        <v>81</v>
      </c>
      <c r="C371" s="6">
        <v>1990</v>
      </c>
      <c r="D371" s="6">
        <v>1</v>
      </c>
      <c r="E371" s="1">
        <v>24350</v>
      </c>
      <c r="F371" s="2">
        <v>24350</v>
      </c>
      <c r="G371" s="4">
        <v>10</v>
      </c>
      <c r="H371" s="4">
        <v>27</v>
      </c>
      <c r="I371" s="36">
        <v>24350</v>
      </c>
      <c r="J371" s="173">
        <v>0</v>
      </c>
    </row>
    <row r="372" spans="1:10" x14ac:dyDescent="0.2">
      <c r="A372" s="5">
        <v>234</v>
      </c>
      <c r="B372" s="9" t="s">
        <v>82</v>
      </c>
      <c r="C372" s="6">
        <v>1997</v>
      </c>
      <c r="D372" s="6">
        <v>1</v>
      </c>
      <c r="E372" s="1">
        <v>24350</v>
      </c>
      <c r="F372" s="2">
        <v>24350</v>
      </c>
      <c r="G372" s="4">
        <v>10</v>
      </c>
      <c r="H372" s="4">
        <v>20</v>
      </c>
      <c r="I372" s="36">
        <v>24350</v>
      </c>
      <c r="J372" s="173">
        <v>0</v>
      </c>
    </row>
    <row r="373" spans="1:10" x14ac:dyDescent="0.2">
      <c r="A373" s="5">
        <v>235</v>
      </c>
      <c r="B373" s="9" t="s">
        <v>83</v>
      </c>
      <c r="C373" s="6">
        <v>1988</v>
      </c>
      <c r="D373" s="6">
        <v>1</v>
      </c>
      <c r="E373" s="1">
        <v>2864.4</v>
      </c>
      <c r="F373" s="2">
        <v>2864.4</v>
      </c>
      <c r="G373" s="4">
        <v>10</v>
      </c>
      <c r="H373" s="4">
        <v>29</v>
      </c>
      <c r="I373" s="36">
        <v>2864.4</v>
      </c>
      <c r="J373" s="173">
        <v>0</v>
      </c>
    </row>
    <row r="374" spans="1:10" x14ac:dyDescent="0.2">
      <c r="A374" s="5">
        <v>236</v>
      </c>
      <c r="B374" s="9" t="s">
        <v>198</v>
      </c>
      <c r="C374" s="6">
        <v>1990</v>
      </c>
      <c r="D374" s="6">
        <v>1</v>
      </c>
      <c r="E374" s="1">
        <v>10000</v>
      </c>
      <c r="F374" s="2">
        <v>10000</v>
      </c>
      <c r="G374" s="4">
        <v>10</v>
      </c>
      <c r="H374" s="4">
        <v>27</v>
      </c>
      <c r="I374" s="36">
        <v>10000</v>
      </c>
      <c r="J374" s="173">
        <v>0</v>
      </c>
    </row>
    <row r="375" spans="1:10" x14ac:dyDescent="0.2">
      <c r="A375" s="5">
        <v>237</v>
      </c>
      <c r="B375" s="9" t="s">
        <v>84</v>
      </c>
      <c r="C375" s="6">
        <v>1990</v>
      </c>
      <c r="D375" s="6">
        <v>1</v>
      </c>
      <c r="E375" s="1">
        <v>0</v>
      </c>
      <c r="F375" s="2">
        <v>0</v>
      </c>
      <c r="G375" s="4">
        <v>10</v>
      </c>
      <c r="H375" s="4">
        <v>27</v>
      </c>
      <c r="I375" s="36">
        <v>0</v>
      </c>
      <c r="J375" s="173">
        <v>0</v>
      </c>
    </row>
    <row r="376" spans="1:10" x14ac:dyDescent="0.2">
      <c r="A376" s="5">
        <v>238</v>
      </c>
      <c r="B376" s="9" t="s">
        <v>12</v>
      </c>
      <c r="C376" s="6">
        <v>1988</v>
      </c>
      <c r="D376" s="6">
        <v>1</v>
      </c>
      <c r="E376" s="1">
        <v>10400</v>
      </c>
      <c r="F376" s="2">
        <v>10400</v>
      </c>
      <c r="G376" s="4">
        <v>10</v>
      </c>
      <c r="H376" s="4">
        <v>29</v>
      </c>
      <c r="I376" s="36">
        <v>10400</v>
      </c>
      <c r="J376" s="173">
        <v>0</v>
      </c>
    </row>
    <row r="377" spans="1:10" x14ac:dyDescent="0.2">
      <c r="A377" s="5">
        <v>239</v>
      </c>
      <c r="B377" s="9" t="s">
        <v>85</v>
      </c>
      <c r="C377" s="6">
        <v>1988</v>
      </c>
      <c r="D377" s="6">
        <v>1</v>
      </c>
      <c r="E377" s="1">
        <v>6000</v>
      </c>
      <c r="F377" s="2">
        <v>6000</v>
      </c>
      <c r="G377" s="4">
        <v>10</v>
      </c>
      <c r="H377" s="4">
        <v>29</v>
      </c>
      <c r="I377" s="36">
        <v>6000</v>
      </c>
      <c r="J377" s="173">
        <v>0</v>
      </c>
    </row>
    <row r="378" spans="1:10" x14ac:dyDescent="0.2">
      <c r="A378" s="5">
        <v>240</v>
      </c>
      <c r="B378" s="9" t="s">
        <v>69</v>
      </c>
      <c r="C378" s="6">
        <v>1990</v>
      </c>
      <c r="D378" s="6">
        <v>1</v>
      </c>
      <c r="E378" s="1">
        <v>35000</v>
      </c>
      <c r="F378" s="2">
        <v>35000</v>
      </c>
      <c r="G378" s="4">
        <v>10</v>
      </c>
      <c r="H378" s="4">
        <v>27</v>
      </c>
      <c r="I378" s="36">
        <v>35000</v>
      </c>
      <c r="J378" s="173">
        <v>0</v>
      </c>
    </row>
    <row r="379" spans="1:10" x14ac:dyDescent="0.2">
      <c r="A379" s="5">
        <v>241</v>
      </c>
      <c r="B379" s="9" t="s">
        <v>199</v>
      </c>
      <c r="C379" s="6">
        <v>1988</v>
      </c>
      <c r="D379" s="6">
        <v>1</v>
      </c>
      <c r="E379" s="1">
        <v>5000</v>
      </c>
      <c r="F379" s="2">
        <v>5000</v>
      </c>
      <c r="G379" s="4">
        <v>10</v>
      </c>
      <c r="H379" s="4">
        <v>29</v>
      </c>
      <c r="I379" s="36">
        <v>5000</v>
      </c>
      <c r="J379" s="173">
        <v>0</v>
      </c>
    </row>
    <row r="380" spans="1:10" x14ac:dyDescent="0.2">
      <c r="A380" s="5">
        <v>242</v>
      </c>
      <c r="B380" s="9" t="s">
        <v>86</v>
      </c>
      <c r="C380" s="6">
        <v>1988</v>
      </c>
      <c r="D380" s="6">
        <v>3</v>
      </c>
      <c r="E380" s="1">
        <v>1400</v>
      </c>
      <c r="F380" s="2">
        <v>4200</v>
      </c>
      <c r="G380" s="4">
        <v>8</v>
      </c>
      <c r="H380" s="4">
        <v>29</v>
      </c>
      <c r="I380" s="36">
        <v>4200</v>
      </c>
      <c r="J380" s="173">
        <v>0</v>
      </c>
    </row>
    <row r="381" spans="1:10" x14ac:dyDescent="0.2">
      <c r="A381" s="5">
        <v>243</v>
      </c>
      <c r="B381" s="9" t="s">
        <v>31</v>
      </c>
      <c r="C381" s="6">
        <v>1990</v>
      </c>
      <c r="D381" s="6">
        <v>1</v>
      </c>
      <c r="E381" s="1">
        <v>5000</v>
      </c>
      <c r="F381" s="2">
        <v>5000</v>
      </c>
      <c r="G381" s="4">
        <v>10</v>
      </c>
      <c r="H381" s="4">
        <v>27</v>
      </c>
      <c r="I381" s="36">
        <v>5000</v>
      </c>
      <c r="J381" s="173">
        <v>0</v>
      </c>
    </row>
    <row r="382" spans="1:10" x14ac:dyDescent="0.2">
      <c r="A382" s="5">
        <v>244</v>
      </c>
      <c r="B382" s="9" t="s">
        <v>87</v>
      </c>
      <c r="C382" s="6">
        <v>2008</v>
      </c>
      <c r="D382" s="6">
        <v>1</v>
      </c>
      <c r="E382" s="1">
        <v>24999.999999999993</v>
      </c>
      <c r="F382" s="2">
        <v>24999.999999999993</v>
      </c>
      <c r="G382" s="4">
        <v>10</v>
      </c>
      <c r="H382" s="4">
        <v>9</v>
      </c>
      <c r="I382" s="36">
        <v>24999.999999999993</v>
      </c>
      <c r="J382" s="173">
        <v>0</v>
      </c>
    </row>
    <row r="383" spans="1:10" x14ac:dyDescent="0.2">
      <c r="A383" s="5">
        <v>245</v>
      </c>
      <c r="B383" s="9" t="s">
        <v>65</v>
      </c>
      <c r="C383" s="6">
        <v>1988</v>
      </c>
      <c r="D383" s="6">
        <v>5</v>
      </c>
      <c r="E383" s="1">
        <v>4400</v>
      </c>
      <c r="F383" s="2">
        <v>22000</v>
      </c>
      <c r="G383" s="4">
        <v>10</v>
      </c>
      <c r="H383" s="4">
        <v>29</v>
      </c>
      <c r="I383" s="36">
        <v>22000</v>
      </c>
      <c r="J383" s="173">
        <v>0</v>
      </c>
    </row>
    <row r="384" spans="1:10" x14ac:dyDescent="0.2">
      <c r="A384" s="5">
        <v>246</v>
      </c>
      <c r="B384" s="9" t="s">
        <v>65</v>
      </c>
      <c r="C384" s="6">
        <v>1988</v>
      </c>
      <c r="D384" s="6">
        <v>25</v>
      </c>
      <c r="E384" s="1">
        <v>4400</v>
      </c>
      <c r="F384" s="2">
        <v>110000</v>
      </c>
      <c r="G384" s="4">
        <v>10</v>
      </c>
      <c r="H384" s="4">
        <v>29</v>
      </c>
      <c r="I384" s="36">
        <v>110000</v>
      </c>
      <c r="J384" s="173">
        <v>0</v>
      </c>
    </row>
    <row r="385" spans="1:10" x14ac:dyDescent="0.2">
      <c r="A385" s="5">
        <v>247</v>
      </c>
      <c r="B385" s="9" t="s">
        <v>63</v>
      </c>
      <c r="C385" s="6">
        <v>1988</v>
      </c>
      <c r="D385" s="6">
        <v>40</v>
      </c>
      <c r="E385" s="1">
        <v>6000</v>
      </c>
      <c r="F385" s="2">
        <v>240000</v>
      </c>
      <c r="G385" s="4">
        <v>10</v>
      </c>
      <c r="H385" s="4">
        <v>29</v>
      </c>
      <c r="I385" s="36">
        <v>240000</v>
      </c>
      <c r="J385" s="173">
        <v>0</v>
      </c>
    </row>
    <row r="386" spans="1:10" x14ac:dyDescent="0.2">
      <c r="A386" s="5">
        <v>248</v>
      </c>
      <c r="B386" s="9" t="s">
        <v>63</v>
      </c>
      <c r="C386" s="6">
        <v>1988</v>
      </c>
      <c r="D386" s="6">
        <v>10</v>
      </c>
      <c r="E386" s="1">
        <v>6000</v>
      </c>
      <c r="F386" s="2">
        <v>60000</v>
      </c>
      <c r="G386" s="4">
        <v>10</v>
      </c>
      <c r="H386" s="4">
        <v>29</v>
      </c>
      <c r="I386" s="36">
        <v>60000</v>
      </c>
      <c r="J386" s="173">
        <v>0</v>
      </c>
    </row>
    <row r="387" spans="1:10" x14ac:dyDescent="0.2">
      <c r="A387" s="5">
        <v>249</v>
      </c>
      <c r="B387" s="9" t="s">
        <v>88</v>
      </c>
      <c r="C387" s="6">
        <v>2011</v>
      </c>
      <c r="D387" s="6">
        <v>1</v>
      </c>
      <c r="E387" s="1">
        <v>30000</v>
      </c>
      <c r="F387" s="2">
        <v>30000</v>
      </c>
      <c r="G387" s="4">
        <v>8</v>
      </c>
      <c r="H387" s="4">
        <v>6</v>
      </c>
      <c r="I387" s="36">
        <v>30000</v>
      </c>
      <c r="J387" s="173">
        <v>0</v>
      </c>
    </row>
    <row r="388" spans="1:10" x14ac:dyDescent="0.2">
      <c r="A388" s="5">
        <v>250</v>
      </c>
      <c r="B388" s="9" t="s">
        <v>30</v>
      </c>
      <c r="C388" s="6">
        <v>2011</v>
      </c>
      <c r="D388" s="6">
        <v>1</v>
      </c>
      <c r="E388" s="1">
        <v>32500</v>
      </c>
      <c r="F388" s="2">
        <v>32500</v>
      </c>
      <c r="G388" s="4">
        <v>8</v>
      </c>
      <c r="H388" s="4">
        <v>6</v>
      </c>
      <c r="I388" s="36">
        <v>32500</v>
      </c>
      <c r="J388" s="173">
        <v>0</v>
      </c>
    </row>
    <row r="389" spans="1:10" x14ac:dyDescent="0.2">
      <c r="A389" s="5">
        <v>251</v>
      </c>
      <c r="B389" s="9" t="s">
        <v>22</v>
      </c>
      <c r="C389" s="6">
        <v>1988</v>
      </c>
      <c r="D389" s="6">
        <v>1</v>
      </c>
      <c r="E389" s="1">
        <v>10000</v>
      </c>
      <c r="F389" s="2">
        <v>10000</v>
      </c>
      <c r="G389" s="4">
        <v>8</v>
      </c>
      <c r="H389" s="4">
        <v>29</v>
      </c>
      <c r="I389" s="36">
        <v>10000</v>
      </c>
      <c r="J389" s="173">
        <v>0</v>
      </c>
    </row>
    <row r="390" spans="1:10" ht="15" x14ac:dyDescent="0.2">
      <c r="A390" s="11"/>
      <c r="B390" s="3" t="s">
        <v>5</v>
      </c>
      <c r="C390" s="12"/>
      <c r="D390" s="12"/>
      <c r="E390" s="12"/>
      <c r="F390" s="12"/>
      <c r="G390" s="12"/>
      <c r="H390" s="12"/>
      <c r="I390" s="33"/>
      <c r="J390" s="179"/>
    </row>
    <row r="391" spans="1:10" ht="6.75" customHeight="1" x14ac:dyDescent="0.2">
      <c r="I391" s="35"/>
      <c r="J391" s="180"/>
    </row>
    <row r="392" spans="1:10" x14ac:dyDescent="0.2">
      <c r="B392" s="30" t="s">
        <v>268</v>
      </c>
      <c r="I392" s="35"/>
      <c r="J392" s="180"/>
    </row>
    <row r="393" spans="1:10" x14ac:dyDescent="0.2">
      <c r="A393" s="15">
        <v>1</v>
      </c>
      <c r="B393" s="41" t="s">
        <v>273</v>
      </c>
      <c r="C393" s="39">
        <v>2018</v>
      </c>
      <c r="D393" s="42">
        <v>1</v>
      </c>
      <c r="E393" s="39">
        <v>45725658</v>
      </c>
      <c r="F393" s="39">
        <v>45725658</v>
      </c>
      <c r="G393" s="15"/>
      <c r="H393" s="15"/>
      <c r="I393" s="7">
        <v>457256.58</v>
      </c>
      <c r="J393" s="181">
        <v>45268401.420000002</v>
      </c>
    </row>
    <row r="394" spans="1:10" ht="14.25" customHeight="1" x14ac:dyDescent="0.2">
      <c r="A394" s="15">
        <v>2</v>
      </c>
      <c r="B394" s="41" t="s">
        <v>274</v>
      </c>
      <c r="C394" s="39">
        <v>2019</v>
      </c>
      <c r="D394" s="42">
        <v>1</v>
      </c>
      <c r="E394" s="39">
        <v>924920</v>
      </c>
      <c r="F394" s="39">
        <v>924920</v>
      </c>
      <c r="G394" s="15"/>
      <c r="H394" s="15"/>
      <c r="I394" s="7">
        <v>30830.666666666668</v>
      </c>
      <c r="J394" s="181">
        <v>894089.33333333337</v>
      </c>
    </row>
    <row r="395" spans="1:10" ht="27" customHeight="1" x14ac:dyDescent="0.2">
      <c r="A395" s="15">
        <v>3</v>
      </c>
      <c r="B395" s="31" t="s">
        <v>259</v>
      </c>
      <c r="C395" s="32">
        <v>2017</v>
      </c>
      <c r="D395" s="32">
        <v>1</v>
      </c>
      <c r="E395" s="14">
        <v>12000000</v>
      </c>
      <c r="F395" s="14">
        <v>12000000</v>
      </c>
      <c r="G395" s="8">
        <v>15</v>
      </c>
      <c r="H395" s="4">
        <v>0</v>
      </c>
      <c r="I395" s="43">
        <v>1600000</v>
      </c>
      <c r="J395" s="172">
        <v>10400000</v>
      </c>
    </row>
    <row r="396" spans="1:10" ht="28.5" x14ac:dyDescent="0.2">
      <c r="A396" s="15">
        <v>4</v>
      </c>
      <c r="B396" s="17" t="s">
        <v>250</v>
      </c>
      <c r="C396" s="18">
        <v>2018</v>
      </c>
      <c r="D396" s="24">
        <v>1</v>
      </c>
      <c r="E396" s="19">
        <v>37171200</v>
      </c>
      <c r="F396" s="23">
        <v>37171200</v>
      </c>
      <c r="G396" s="20"/>
      <c r="H396" s="20"/>
      <c r="I396" s="34">
        <v>3717120</v>
      </c>
      <c r="J396" s="173">
        <v>33454080</v>
      </c>
    </row>
    <row r="397" spans="1:10" x14ac:dyDescent="0.2">
      <c r="A397" s="15">
        <v>5</v>
      </c>
      <c r="B397" s="17" t="s">
        <v>251</v>
      </c>
      <c r="C397" s="18">
        <v>2018</v>
      </c>
      <c r="D397" s="24">
        <v>1</v>
      </c>
      <c r="E397" s="19">
        <v>27655000</v>
      </c>
      <c r="F397" s="23">
        <v>27655000</v>
      </c>
      <c r="G397" s="20"/>
      <c r="H397" s="20"/>
      <c r="I397" s="34">
        <v>2765500</v>
      </c>
      <c r="J397" s="173">
        <v>24889500</v>
      </c>
    </row>
    <row r="398" spans="1:10" ht="28.5" x14ac:dyDescent="0.2">
      <c r="A398" s="15">
        <v>6</v>
      </c>
      <c r="B398" s="17" t="s">
        <v>252</v>
      </c>
      <c r="C398" s="18">
        <v>2018</v>
      </c>
      <c r="D398" s="24">
        <v>1</v>
      </c>
      <c r="E398" s="19">
        <v>26200000</v>
      </c>
      <c r="F398" s="23">
        <v>26200000</v>
      </c>
      <c r="G398" s="20"/>
      <c r="H398" s="20"/>
      <c r="I398" s="34">
        <v>2620000</v>
      </c>
      <c r="J398" s="173">
        <v>23580000</v>
      </c>
    </row>
    <row r="399" spans="1:10" ht="28.5" x14ac:dyDescent="0.2">
      <c r="A399" s="15">
        <v>7</v>
      </c>
      <c r="B399" s="17" t="s">
        <v>253</v>
      </c>
      <c r="C399" s="18">
        <v>2018</v>
      </c>
      <c r="D399" s="24">
        <v>1</v>
      </c>
      <c r="E399" s="19">
        <v>20700000</v>
      </c>
      <c r="F399" s="23">
        <v>20700000</v>
      </c>
      <c r="G399" s="20"/>
      <c r="H399" s="20"/>
      <c r="I399" s="34">
        <v>2070000</v>
      </c>
      <c r="J399" s="173">
        <v>18630000</v>
      </c>
    </row>
    <row r="400" spans="1:10" ht="28.5" x14ac:dyDescent="0.2">
      <c r="A400" s="15">
        <v>8</v>
      </c>
      <c r="B400" s="17" t="s">
        <v>254</v>
      </c>
      <c r="C400" s="18">
        <v>2018</v>
      </c>
      <c r="D400" s="24">
        <v>1</v>
      </c>
      <c r="E400" s="19">
        <v>8195000</v>
      </c>
      <c r="F400" s="23">
        <v>8195000</v>
      </c>
      <c r="G400" s="20"/>
      <c r="H400" s="20"/>
      <c r="I400" s="34">
        <v>819500</v>
      </c>
      <c r="J400" s="173">
        <v>7375500</v>
      </c>
    </row>
    <row r="401" spans="1:10" ht="28.5" x14ac:dyDescent="0.2">
      <c r="A401" s="15">
        <v>9</v>
      </c>
      <c r="B401" s="17" t="s">
        <v>255</v>
      </c>
      <c r="C401" s="18">
        <v>2018</v>
      </c>
      <c r="D401" s="24">
        <v>1</v>
      </c>
      <c r="E401" s="19">
        <v>8700000</v>
      </c>
      <c r="F401" s="23">
        <v>8700000</v>
      </c>
      <c r="G401" s="20"/>
      <c r="H401" s="20"/>
      <c r="I401" s="34">
        <v>870000</v>
      </c>
      <c r="J401" s="173">
        <v>7830000</v>
      </c>
    </row>
    <row r="402" spans="1:10" ht="28.5" x14ac:dyDescent="0.2">
      <c r="A402" s="15">
        <v>10</v>
      </c>
      <c r="B402" s="17" t="s">
        <v>256</v>
      </c>
      <c r="C402" s="18">
        <v>2018</v>
      </c>
      <c r="D402" s="24">
        <v>1</v>
      </c>
      <c r="E402" s="19">
        <v>31820850</v>
      </c>
      <c r="F402" s="23">
        <v>31820850</v>
      </c>
      <c r="G402" s="20"/>
      <c r="H402" s="20"/>
      <c r="I402" s="34">
        <v>3182085</v>
      </c>
      <c r="J402" s="173">
        <v>28638765</v>
      </c>
    </row>
    <row r="403" spans="1:10" ht="29.25" customHeight="1" x14ac:dyDescent="0.2">
      <c r="A403" s="15">
        <v>11</v>
      </c>
      <c r="B403" s="17" t="s">
        <v>257</v>
      </c>
      <c r="C403" s="18">
        <v>2018</v>
      </c>
      <c r="D403" s="24">
        <v>1</v>
      </c>
      <c r="E403" s="19">
        <v>15400000</v>
      </c>
      <c r="F403" s="23">
        <v>15400000</v>
      </c>
      <c r="G403" s="20"/>
      <c r="H403" s="20"/>
      <c r="I403" s="34">
        <v>1540000</v>
      </c>
      <c r="J403" s="173">
        <v>13860000</v>
      </c>
    </row>
    <row r="404" spans="1:10" ht="28.5" x14ac:dyDescent="0.2">
      <c r="A404" s="15">
        <v>12</v>
      </c>
      <c r="B404" s="17" t="s">
        <v>258</v>
      </c>
      <c r="C404" s="18">
        <v>2018</v>
      </c>
      <c r="D404" s="24">
        <v>1</v>
      </c>
      <c r="E404" s="19">
        <v>18900000</v>
      </c>
      <c r="F404" s="23">
        <v>18900000</v>
      </c>
      <c r="G404" s="20"/>
      <c r="H404" s="20"/>
      <c r="I404" s="34">
        <v>1890000</v>
      </c>
      <c r="J404" s="173">
        <v>17010000</v>
      </c>
    </row>
    <row r="405" spans="1:10" ht="28.5" x14ac:dyDescent="0.2">
      <c r="A405" s="15">
        <v>13</v>
      </c>
      <c r="B405" s="17" t="s">
        <v>249</v>
      </c>
      <c r="C405" s="18">
        <v>2018</v>
      </c>
      <c r="D405" s="24">
        <v>1</v>
      </c>
      <c r="E405" s="19">
        <v>10800000</v>
      </c>
      <c r="F405" s="23">
        <v>10800000</v>
      </c>
      <c r="G405" s="20"/>
      <c r="H405" s="20"/>
      <c r="I405" s="34">
        <v>1080000</v>
      </c>
      <c r="J405" s="173">
        <v>9720000</v>
      </c>
    </row>
    <row r="406" spans="1:10" x14ac:dyDescent="0.2">
      <c r="A406" s="15">
        <v>14</v>
      </c>
      <c r="B406" s="17" t="s">
        <v>114</v>
      </c>
      <c r="C406" s="18">
        <v>2007</v>
      </c>
      <c r="D406" s="18">
        <v>4</v>
      </c>
      <c r="E406" s="19">
        <v>13500</v>
      </c>
      <c r="F406" s="19">
        <v>54000</v>
      </c>
      <c r="G406" s="20">
        <v>10</v>
      </c>
      <c r="H406" s="20">
        <v>10</v>
      </c>
      <c r="I406" s="34">
        <v>54000</v>
      </c>
      <c r="J406" s="173">
        <v>0</v>
      </c>
    </row>
    <row r="407" spans="1:10" x14ac:dyDescent="0.2">
      <c r="A407" s="15">
        <v>15</v>
      </c>
      <c r="B407" s="17" t="s">
        <v>113</v>
      </c>
      <c r="C407" s="18">
        <v>2010</v>
      </c>
      <c r="D407" s="18">
        <v>1</v>
      </c>
      <c r="E407" s="19">
        <v>8100.0000000000009</v>
      </c>
      <c r="F407" s="19">
        <v>8100.0000000000009</v>
      </c>
      <c r="G407" s="20">
        <v>10</v>
      </c>
      <c r="H407" s="20">
        <v>7</v>
      </c>
      <c r="I407" s="34">
        <v>5400.0000000000009</v>
      </c>
      <c r="J407" s="173">
        <v>2700</v>
      </c>
    </row>
    <row r="408" spans="1:10" s="20" customFormat="1" x14ac:dyDescent="0.2">
      <c r="A408" s="15">
        <v>16</v>
      </c>
      <c r="B408" s="17" t="s">
        <v>10</v>
      </c>
      <c r="C408" s="18">
        <v>1975</v>
      </c>
      <c r="D408" s="18">
        <v>2</v>
      </c>
      <c r="E408" s="19">
        <v>6000</v>
      </c>
      <c r="F408" s="19">
        <v>12000</v>
      </c>
      <c r="G408" s="20">
        <v>10</v>
      </c>
      <c r="H408" s="20">
        <v>42</v>
      </c>
      <c r="I408" s="34">
        <v>12000</v>
      </c>
      <c r="J408" s="173">
        <v>0</v>
      </c>
    </row>
    <row r="409" spans="1:10" s="20" customFormat="1" x14ac:dyDescent="0.2">
      <c r="A409" s="15">
        <v>17</v>
      </c>
      <c r="B409" s="17" t="s">
        <v>231</v>
      </c>
      <c r="C409" s="18">
        <v>2018</v>
      </c>
      <c r="D409" s="18">
        <v>1</v>
      </c>
      <c r="E409" s="19">
        <v>309600</v>
      </c>
      <c r="F409" s="23">
        <v>309600</v>
      </c>
      <c r="I409" s="34">
        <v>61920</v>
      </c>
      <c r="J409" s="173">
        <v>247680</v>
      </c>
    </row>
    <row r="410" spans="1:10" x14ac:dyDescent="0.2">
      <c r="A410" s="15">
        <v>18</v>
      </c>
      <c r="B410" s="17" t="s">
        <v>232</v>
      </c>
      <c r="C410" s="18">
        <v>2018</v>
      </c>
      <c r="D410" s="18">
        <v>1</v>
      </c>
      <c r="E410" s="19">
        <v>49900</v>
      </c>
      <c r="F410" s="23">
        <v>49900</v>
      </c>
      <c r="G410" s="20"/>
      <c r="H410" s="20"/>
      <c r="I410" s="21">
        <v>7128.5714285714284</v>
      </c>
      <c r="J410" s="173">
        <v>42771.428571428572</v>
      </c>
    </row>
    <row r="411" spans="1:10" ht="28.5" x14ac:dyDescent="0.2">
      <c r="A411" s="15">
        <v>19</v>
      </c>
      <c r="B411" s="17" t="s">
        <v>233</v>
      </c>
      <c r="C411" s="18">
        <v>2018</v>
      </c>
      <c r="D411" s="18">
        <v>1</v>
      </c>
      <c r="E411" s="19">
        <v>20500</v>
      </c>
      <c r="F411" s="23">
        <v>20500</v>
      </c>
      <c r="G411" s="20"/>
      <c r="H411" s="20"/>
      <c r="I411" s="21">
        <v>2928.5714285714284</v>
      </c>
      <c r="J411" s="173">
        <v>17571.428571428572</v>
      </c>
    </row>
    <row r="412" spans="1:10" ht="40.5" customHeight="1" x14ac:dyDescent="0.2">
      <c r="A412" s="44">
        <v>20</v>
      </c>
      <c r="B412" s="26" t="s">
        <v>234</v>
      </c>
      <c r="C412" s="27">
        <v>2018</v>
      </c>
      <c r="D412" s="27">
        <v>1</v>
      </c>
      <c r="E412" s="28">
        <v>94200</v>
      </c>
      <c r="F412" s="45">
        <v>94200</v>
      </c>
      <c r="G412" s="20"/>
      <c r="H412" s="20"/>
      <c r="I412" s="46">
        <v>13457.142857142857</v>
      </c>
      <c r="J412" s="182">
        <v>80742.857142857145</v>
      </c>
    </row>
    <row r="413" spans="1:10" x14ac:dyDescent="0.2">
      <c r="A413" s="15">
        <v>21</v>
      </c>
      <c r="B413" s="17" t="s">
        <v>275</v>
      </c>
      <c r="C413" s="18">
        <v>2019</v>
      </c>
      <c r="D413" s="18">
        <v>1</v>
      </c>
      <c r="E413" s="19">
        <v>76500</v>
      </c>
      <c r="F413" s="19">
        <v>76500</v>
      </c>
      <c r="G413" s="29"/>
      <c r="H413" s="29"/>
      <c r="I413" s="21">
        <v>7650</v>
      </c>
      <c r="J413" s="173">
        <v>68850</v>
      </c>
    </row>
    <row r="414" spans="1:10" x14ac:dyDescent="0.2">
      <c r="A414" s="15"/>
      <c r="B414" s="15" t="s">
        <v>276</v>
      </c>
      <c r="C414" s="15"/>
      <c r="D414" s="47"/>
      <c r="E414" s="15"/>
      <c r="F414" s="48">
        <v>264817428</v>
      </c>
      <c r="G414" s="48">
        <v>45</v>
      </c>
      <c r="H414" s="48">
        <v>59</v>
      </c>
      <c r="I414" s="48">
        <v>22806776.53238095</v>
      </c>
      <c r="J414" s="183">
        <v>242010651.46761906</v>
      </c>
    </row>
    <row r="416" spans="1:10" x14ac:dyDescent="0.2">
      <c r="D416" s="4"/>
    </row>
  </sheetData>
  <mergeCells count="41">
    <mergeCell ref="A3:J3"/>
    <mergeCell ref="K3:M4"/>
    <mergeCell ref="A370:F370"/>
    <mergeCell ref="A312:F312"/>
    <mergeCell ref="A313:F313"/>
    <mergeCell ref="A328:F328"/>
    <mergeCell ref="A330:F330"/>
    <mergeCell ref="A343:F343"/>
    <mergeCell ref="A351:F351"/>
    <mergeCell ref="A310:F310"/>
    <mergeCell ref="A178:F178"/>
    <mergeCell ref="A196:F196"/>
    <mergeCell ref="A209:F209"/>
    <mergeCell ref="A210:F210"/>
    <mergeCell ref="A237:F237"/>
    <mergeCell ref="A240:F240"/>
    <mergeCell ref="A241:F241"/>
    <mergeCell ref="A262:F262"/>
    <mergeCell ref="A269:F269"/>
    <mergeCell ref="A281:F281"/>
    <mergeCell ref="A282:F282"/>
    <mergeCell ref="A177:F177"/>
    <mergeCell ref="I4:I6"/>
    <mergeCell ref="J4:J6"/>
    <mergeCell ref="A90:F90"/>
    <mergeCell ref="A99:F99"/>
    <mergeCell ref="A112:F112"/>
    <mergeCell ref="A114:F114"/>
    <mergeCell ref="A115:F115"/>
    <mergeCell ref="A133:F133"/>
    <mergeCell ref="A136:F136"/>
    <mergeCell ref="A145:F145"/>
    <mergeCell ref="A4:A6"/>
    <mergeCell ref="B4:B6"/>
    <mergeCell ref="C4:C6"/>
    <mergeCell ref="D4:D6"/>
    <mergeCell ref="E4:E6"/>
    <mergeCell ref="F4:F6"/>
    <mergeCell ref="G4:G6"/>
    <mergeCell ref="H4:H6"/>
    <mergeCell ref="F1:J1"/>
  </mergeCells>
  <pageMargins left="0.7" right="0.7" top="0.75" bottom="0.7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9"/>
  <sheetViews>
    <sheetView topLeftCell="A118" workbookViewId="0">
      <selection activeCell="E123" sqref="E123"/>
    </sheetView>
  </sheetViews>
  <sheetFormatPr defaultRowHeight="14.25" x14ac:dyDescent="0.2"/>
  <cols>
    <col min="1" max="1" width="3" customWidth="1"/>
    <col min="2" max="2" width="23.25" customWidth="1"/>
    <col min="3" max="3" width="6.375" customWidth="1"/>
    <col min="4" max="4" width="5.125" customWidth="1"/>
    <col min="5" max="5" width="10.125" customWidth="1"/>
    <col min="6" max="6" width="9.25" customWidth="1"/>
    <col min="7" max="7" width="9.75" customWidth="1"/>
    <col min="8" max="8" width="8.5" customWidth="1"/>
    <col min="9" max="9" width="8.875" customWidth="1"/>
    <col min="10" max="10" width="11.75" customWidth="1"/>
    <col min="11" max="11" width="4.625" style="93" customWidth="1"/>
  </cols>
  <sheetData>
    <row r="1" spans="1:14" ht="78.75" customHeight="1" x14ac:dyDescent="0.25">
      <c r="I1" s="149" t="s">
        <v>461</v>
      </c>
      <c r="J1" s="149"/>
      <c r="K1" s="149"/>
      <c r="L1" s="122"/>
      <c r="M1" s="49"/>
    </row>
    <row r="2" spans="1:14" ht="19.5" customHeight="1" x14ac:dyDescent="0.35">
      <c r="A2" s="150" t="s">
        <v>277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4" ht="34.5" customHeight="1" x14ac:dyDescent="0.2">
      <c r="A3" s="151" t="s">
        <v>278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50"/>
      <c r="M3" s="50"/>
      <c r="N3" s="50"/>
    </row>
    <row r="4" spans="1:14" ht="24" customHeight="1" x14ac:dyDescent="0.2">
      <c r="A4" s="152" t="s">
        <v>279</v>
      </c>
      <c r="B4" s="154" t="s">
        <v>280</v>
      </c>
      <c r="C4" s="154" t="s">
        <v>281</v>
      </c>
      <c r="D4" s="154" t="s">
        <v>282</v>
      </c>
      <c r="E4" s="154" t="s">
        <v>283</v>
      </c>
      <c r="F4" s="154" t="s">
        <v>284</v>
      </c>
      <c r="G4" s="154" t="s">
        <v>285</v>
      </c>
      <c r="H4" s="154" t="s">
        <v>286</v>
      </c>
      <c r="I4" s="167" t="s">
        <v>287</v>
      </c>
      <c r="J4" s="159" t="s">
        <v>288</v>
      </c>
      <c r="K4" s="161" t="s">
        <v>289</v>
      </c>
      <c r="L4" s="50"/>
    </row>
    <row r="5" spans="1:14" ht="92.25" customHeight="1" x14ac:dyDescent="0.2">
      <c r="A5" s="153"/>
      <c r="B5" s="155"/>
      <c r="C5" s="155"/>
      <c r="D5" s="155"/>
      <c r="E5" s="155"/>
      <c r="F5" s="155"/>
      <c r="G5" s="155"/>
      <c r="H5" s="155"/>
      <c r="I5" s="168"/>
      <c r="J5" s="160"/>
      <c r="K5" s="161"/>
    </row>
    <row r="6" spans="1:14" ht="18" customHeight="1" x14ac:dyDescent="0.2">
      <c r="A6" s="156" t="s">
        <v>290</v>
      </c>
      <c r="B6" s="157"/>
      <c r="C6" s="157"/>
      <c r="D6" s="157"/>
      <c r="E6" s="157"/>
      <c r="F6" s="157"/>
      <c r="G6" s="157"/>
      <c r="H6" s="157"/>
      <c r="I6" s="157"/>
      <c r="J6" s="157"/>
      <c r="K6" s="158"/>
    </row>
    <row r="7" spans="1:14" ht="18" customHeight="1" x14ac:dyDescent="0.2">
      <c r="A7" s="51">
        <v>1</v>
      </c>
      <c r="B7" s="52" t="s">
        <v>291</v>
      </c>
      <c r="C7" s="53" t="s">
        <v>292</v>
      </c>
      <c r="D7" s="54">
        <v>377.7</v>
      </c>
      <c r="E7" s="54">
        <f>2995.839+695.779</f>
        <v>3691.6179999999999</v>
      </c>
      <c r="F7" s="54">
        <f>2995.839+695.779</f>
        <v>3691.6179999999999</v>
      </c>
      <c r="G7" s="54">
        <v>2995.8389999999999</v>
      </c>
      <c r="H7" s="54">
        <v>695.779</v>
      </c>
      <c r="I7" s="53"/>
      <c r="J7" s="55" t="s">
        <v>293</v>
      </c>
      <c r="K7" s="53"/>
    </row>
    <row r="8" spans="1:14" ht="27" customHeight="1" x14ac:dyDescent="0.2">
      <c r="A8" s="51">
        <v>2</v>
      </c>
      <c r="B8" s="169" t="s">
        <v>463</v>
      </c>
      <c r="C8" s="53" t="s">
        <v>294</v>
      </c>
      <c r="D8" s="54"/>
      <c r="E8" s="56">
        <f>14907.5+980</f>
        <v>15887.5</v>
      </c>
      <c r="F8" s="56">
        <f>14907.5+980</f>
        <v>15887.5</v>
      </c>
      <c r="G8" s="56">
        <v>14907.5</v>
      </c>
      <c r="H8" s="57">
        <v>980</v>
      </c>
      <c r="I8" s="53"/>
      <c r="J8" s="55" t="s">
        <v>293</v>
      </c>
      <c r="K8" s="53"/>
    </row>
    <row r="9" spans="1:14" ht="18" customHeight="1" x14ac:dyDescent="0.2">
      <c r="A9" s="51">
        <v>3</v>
      </c>
      <c r="B9" s="52" t="s">
        <v>295</v>
      </c>
      <c r="C9" s="53">
        <v>1976</v>
      </c>
      <c r="D9" s="51"/>
      <c r="E9" s="54">
        <v>239689.4</v>
      </c>
      <c r="F9" s="54">
        <v>239689.4</v>
      </c>
      <c r="G9" s="51">
        <f>F9-H9</f>
        <v>119844.7</v>
      </c>
      <c r="H9" s="53">
        <v>119844.7</v>
      </c>
      <c r="I9" s="51"/>
      <c r="J9" s="55" t="s">
        <v>296</v>
      </c>
      <c r="K9" s="51"/>
    </row>
    <row r="10" spans="1:14" ht="18" customHeight="1" x14ac:dyDescent="0.2">
      <c r="A10" s="51">
        <v>4</v>
      </c>
      <c r="B10" s="52" t="s">
        <v>297</v>
      </c>
      <c r="C10" s="53">
        <v>2012</v>
      </c>
      <c r="D10" s="51"/>
      <c r="E10" s="51">
        <v>956.75</v>
      </c>
      <c r="F10" s="51">
        <v>956.75</v>
      </c>
      <c r="G10" s="58">
        <f>F10*5/100*5</f>
        <v>239.1875</v>
      </c>
      <c r="H10" s="58">
        <f>F10-G10</f>
        <v>717.5625</v>
      </c>
      <c r="I10" s="51"/>
      <c r="J10" s="55" t="s">
        <v>293</v>
      </c>
      <c r="K10" s="51"/>
    </row>
    <row r="11" spans="1:14" ht="18" customHeight="1" x14ac:dyDescent="0.2">
      <c r="A11" s="51">
        <v>5</v>
      </c>
      <c r="B11" s="59" t="s">
        <v>298</v>
      </c>
      <c r="C11" s="53">
        <v>1978</v>
      </c>
      <c r="D11" s="51"/>
      <c r="E11" s="51">
        <v>2920.72</v>
      </c>
      <c r="F11" s="51">
        <v>2920.72</v>
      </c>
      <c r="G11" s="53">
        <v>2920.72</v>
      </c>
      <c r="H11" s="53"/>
      <c r="I11" s="51"/>
      <c r="J11" s="55" t="s">
        <v>293</v>
      </c>
      <c r="K11" s="51"/>
    </row>
    <row r="12" spans="1:14" ht="18" customHeight="1" x14ac:dyDescent="0.2">
      <c r="A12" s="51">
        <v>6</v>
      </c>
      <c r="B12" s="52" t="s">
        <v>299</v>
      </c>
      <c r="C12" s="53">
        <v>1985</v>
      </c>
      <c r="D12" s="51"/>
      <c r="E12" s="51">
        <v>2460.7269999999999</v>
      </c>
      <c r="F12" s="51">
        <v>2460.7269999999999</v>
      </c>
      <c r="G12" s="53">
        <v>2460.7269999999999</v>
      </c>
      <c r="H12" s="53"/>
      <c r="I12" s="51"/>
      <c r="J12" s="55" t="s">
        <v>293</v>
      </c>
      <c r="K12" s="51"/>
    </row>
    <row r="13" spans="1:14" ht="18" customHeight="1" x14ac:dyDescent="0.2">
      <c r="A13" s="51">
        <v>7</v>
      </c>
      <c r="B13" s="52" t="s">
        <v>300</v>
      </c>
      <c r="C13" s="53">
        <v>1976</v>
      </c>
      <c r="D13" s="51"/>
      <c r="E13" s="51">
        <v>1272.867</v>
      </c>
      <c r="F13" s="51">
        <v>1272.867</v>
      </c>
      <c r="G13" s="53">
        <v>1272.867</v>
      </c>
      <c r="H13" s="53"/>
      <c r="I13" s="51"/>
      <c r="J13" s="55" t="s">
        <v>293</v>
      </c>
      <c r="K13" s="51"/>
    </row>
    <row r="14" spans="1:14" ht="29.25" customHeight="1" x14ac:dyDescent="0.2">
      <c r="A14" s="51">
        <v>8</v>
      </c>
      <c r="B14" s="52" t="s">
        <v>301</v>
      </c>
      <c r="C14" s="53">
        <v>2015</v>
      </c>
      <c r="D14" s="51" t="s">
        <v>302</v>
      </c>
      <c r="E14" s="61">
        <v>183248</v>
      </c>
      <c r="F14" s="62">
        <v>183248</v>
      </c>
      <c r="G14" s="62">
        <f>F14*2*15/100</f>
        <v>54974.400000000001</v>
      </c>
      <c r="H14" s="63">
        <f>F14-G14</f>
        <v>128273.60000000001</v>
      </c>
      <c r="I14" s="64"/>
      <c r="J14" s="55" t="s">
        <v>296</v>
      </c>
      <c r="K14" s="51"/>
    </row>
    <row r="15" spans="1:14" ht="18" customHeight="1" x14ac:dyDescent="0.2">
      <c r="A15" s="51">
        <v>9</v>
      </c>
      <c r="B15" s="60" t="s">
        <v>303</v>
      </c>
      <c r="C15" s="53">
        <v>2007</v>
      </c>
      <c r="D15" s="51"/>
      <c r="E15" s="51">
        <v>850</v>
      </c>
      <c r="F15" s="62">
        <v>850</v>
      </c>
      <c r="G15" s="62">
        <f>F15*5/100*10</f>
        <v>425</v>
      </c>
      <c r="H15" s="65">
        <v>425</v>
      </c>
      <c r="I15" s="64"/>
      <c r="J15" s="55"/>
      <c r="K15" s="51"/>
    </row>
    <row r="16" spans="1:14" s="75" customFormat="1" ht="28.5" customHeight="1" x14ac:dyDescent="0.25">
      <c r="A16" s="66">
        <v>11</v>
      </c>
      <c r="B16" s="67" t="s">
        <v>304</v>
      </c>
      <c r="C16" s="68">
        <v>2017</v>
      </c>
      <c r="D16" s="66">
        <v>421.2</v>
      </c>
      <c r="E16" s="69">
        <v>4700</v>
      </c>
      <c r="F16" s="70">
        <v>4700</v>
      </c>
      <c r="G16" s="70"/>
      <c r="H16" s="71">
        <v>4700</v>
      </c>
      <c r="I16" s="72"/>
      <c r="J16" s="73"/>
      <c r="K16" s="66"/>
      <c r="L16" s="74"/>
    </row>
    <row r="17" spans="1:11" s="83" customFormat="1" ht="24" customHeight="1" x14ac:dyDescent="0.2">
      <c r="A17" s="76">
        <v>12</v>
      </c>
      <c r="B17" s="67" t="s">
        <v>305</v>
      </c>
      <c r="C17" s="77">
        <v>2017</v>
      </c>
      <c r="D17" s="76">
        <v>158.30000000000001</v>
      </c>
      <c r="E17" s="78">
        <v>7100</v>
      </c>
      <c r="F17" s="79">
        <v>7100</v>
      </c>
      <c r="G17" s="80"/>
      <c r="H17" s="79">
        <v>7100</v>
      </c>
      <c r="I17" s="81"/>
      <c r="J17" s="82"/>
      <c r="K17" s="76"/>
    </row>
    <row r="18" spans="1:11" ht="18" customHeight="1" x14ac:dyDescent="0.2">
      <c r="A18" s="84"/>
      <c r="B18" s="85" t="s">
        <v>306</v>
      </c>
      <c r="C18" s="86"/>
      <c r="D18" s="84"/>
      <c r="E18" s="84">
        <f>SUM(E7:E17)</f>
        <v>462777.58199999999</v>
      </c>
      <c r="F18" s="84">
        <f>SUM(F7:F17)</f>
        <v>462777.58199999999</v>
      </c>
      <c r="G18" s="84">
        <f t="shared" ref="G18:H18" si="0">SUM(G7:G17)</f>
        <v>200040.9405</v>
      </c>
      <c r="H18" s="84">
        <f t="shared" si="0"/>
        <v>262736.64150000003</v>
      </c>
      <c r="I18" s="84"/>
      <c r="J18" s="87"/>
      <c r="K18" s="84"/>
    </row>
    <row r="19" spans="1:11" ht="18" customHeight="1" x14ac:dyDescent="0.2">
      <c r="A19" s="156" t="s">
        <v>307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8"/>
    </row>
    <row r="20" spans="1:11" ht="20.25" customHeight="1" x14ac:dyDescent="0.2">
      <c r="A20" s="51">
        <v>1</v>
      </c>
      <c r="B20" s="60" t="s">
        <v>308</v>
      </c>
      <c r="C20" s="88">
        <v>1952</v>
      </c>
      <c r="D20" s="51"/>
      <c r="E20" s="89">
        <v>78.5</v>
      </c>
      <c r="F20" s="89">
        <f>E20</f>
        <v>78.5</v>
      </c>
      <c r="G20" s="89">
        <f>F20</f>
        <v>78.5</v>
      </c>
      <c r="H20" s="65">
        <f>F20-G20</f>
        <v>0</v>
      </c>
      <c r="I20" s="51"/>
      <c r="J20" s="64" t="s">
        <v>309</v>
      </c>
      <c r="K20" s="65"/>
    </row>
    <row r="21" spans="1:11" ht="20.25" customHeight="1" x14ac:dyDescent="0.2">
      <c r="A21" s="51">
        <v>2</v>
      </c>
      <c r="B21" s="60" t="s">
        <v>310</v>
      </c>
      <c r="C21" s="88">
        <v>1986</v>
      </c>
      <c r="D21" s="51"/>
      <c r="E21" s="89">
        <v>2021.365</v>
      </c>
      <c r="F21" s="89">
        <v>2021.365</v>
      </c>
      <c r="G21" s="89">
        <v>2021.365</v>
      </c>
      <c r="H21" s="65">
        <f>F21-G21</f>
        <v>0</v>
      </c>
      <c r="I21" s="51"/>
      <c r="J21" s="64" t="s">
        <v>309</v>
      </c>
      <c r="K21" s="65"/>
    </row>
    <row r="22" spans="1:11" ht="20.25" customHeight="1" x14ac:dyDescent="0.2">
      <c r="A22" s="51">
        <v>3</v>
      </c>
      <c r="B22" s="60" t="s">
        <v>311</v>
      </c>
      <c r="C22" s="88" t="s">
        <v>312</v>
      </c>
      <c r="D22" s="51"/>
      <c r="E22" s="89">
        <v>2253.6799999999998</v>
      </c>
      <c r="F22" s="89">
        <v>2253.6799999999998</v>
      </c>
      <c r="G22" s="89">
        <v>2253.6799999999998</v>
      </c>
      <c r="H22" s="65">
        <f>F22-G22</f>
        <v>0</v>
      </c>
      <c r="I22" s="51"/>
      <c r="J22" s="64" t="s">
        <v>309</v>
      </c>
      <c r="K22" s="65"/>
    </row>
    <row r="23" spans="1:11" ht="16.5" customHeight="1" x14ac:dyDescent="0.2">
      <c r="A23" s="51">
        <v>4</v>
      </c>
      <c r="B23" s="60" t="s">
        <v>313</v>
      </c>
      <c r="C23" s="88" t="s">
        <v>314</v>
      </c>
      <c r="D23" s="51"/>
      <c r="E23" s="89">
        <v>786.09299999999996</v>
      </c>
      <c r="F23" s="89">
        <v>786.09299999999996</v>
      </c>
      <c r="G23" s="89">
        <v>786.09299999999996</v>
      </c>
      <c r="H23" s="65">
        <f t="shared" ref="H23:H60" si="1">F23-G23</f>
        <v>0</v>
      </c>
      <c r="I23" s="51"/>
      <c r="J23" s="64" t="s">
        <v>315</v>
      </c>
      <c r="K23" s="65"/>
    </row>
    <row r="24" spans="1:11" ht="19.5" customHeight="1" x14ac:dyDescent="0.2">
      <c r="A24" s="51">
        <v>5</v>
      </c>
      <c r="B24" s="60" t="s">
        <v>316</v>
      </c>
      <c r="C24" s="90" t="s">
        <v>317</v>
      </c>
      <c r="D24" s="51"/>
      <c r="E24" s="89">
        <v>2531.587</v>
      </c>
      <c r="F24" s="89">
        <v>2531.587</v>
      </c>
      <c r="G24" s="89">
        <v>2531.587</v>
      </c>
      <c r="H24" s="65">
        <f t="shared" si="1"/>
        <v>0</v>
      </c>
      <c r="I24" s="51"/>
      <c r="J24" s="64" t="s">
        <v>309</v>
      </c>
      <c r="K24" s="65"/>
    </row>
    <row r="25" spans="1:11" ht="18.75" customHeight="1" x14ac:dyDescent="0.2">
      <c r="A25" s="51">
        <v>6</v>
      </c>
      <c r="B25" s="60" t="s">
        <v>318</v>
      </c>
      <c r="C25" s="88" t="s">
        <v>319</v>
      </c>
      <c r="D25" s="51"/>
      <c r="E25" s="89">
        <v>261.20299999999997</v>
      </c>
      <c r="F25" s="89">
        <v>261.20299999999997</v>
      </c>
      <c r="G25" s="89">
        <v>261.20299999999997</v>
      </c>
      <c r="H25" s="65">
        <f t="shared" si="1"/>
        <v>0</v>
      </c>
      <c r="I25" s="51"/>
      <c r="J25" s="64" t="s">
        <v>315</v>
      </c>
      <c r="K25" s="65"/>
    </row>
    <row r="26" spans="1:11" ht="16.5" customHeight="1" x14ac:dyDescent="0.2">
      <c r="A26" s="51">
        <v>7</v>
      </c>
      <c r="B26" s="60" t="s">
        <v>320</v>
      </c>
      <c r="C26" s="88" t="s">
        <v>321</v>
      </c>
      <c r="D26" s="51"/>
      <c r="E26" s="89">
        <v>317.58800000000002</v>
      </c>
      <c r="F26" s="89">
        <v>317.58800000000002</v>
      </c>
      <c r="G26" s="89">
        <v>317.58800000000002</v>
      </c>
      <c r="H26" s="65">
        <f t="shared" si="1"/>
        <v>0</v>
      </c>
      <c r="I26" s="51"/>
      <c r="J26" s="64" t="s">
        <v>309</v>
      </c>
      <c r="K26" s="65"/>
    </row>
    <row r="27" spans="1:11" ht="18.75" customHeight="1" x14ac:dyDescent="0.2">
      <c r="A27" s="51">
        <v>8</v>
      </c>
      <c r="B27" s="60" t="s">
        <v>322</v>
      </c>
      <c r="C27" s="88" t="s">
        <v>323</v>
      </c>
      <c r="D27" s="51"/>
      <c r="E27" s="89">
        <v>1546.14</v>
      </c>
      <c r="F27" s="89">
        <v>1546.14</v>
      </c>
      <c r="G27" s="89">
        <v>1546.14</v>
      </c>
      <c r="H27" s="65">
        <f t="shared" si="1"/>
        <v>0</v>
      </c>
      <c r="I27" s="51"/>
      <c r="J27" s="64" t="s">
        <v>315</v>
      </c>
      <c r="K27" s="65"/>
    </row>
    <row r="28" spans="1:11" ht="18.75" customHeight="1" x14ac:dyDescent="0.2">
      <c r="A28" s="51">
        <v>9</v>
      </c>
      <c r="B28" s="60" t="s">
        <v>324</v>
      </c>
      <c r="C28" s="90" t="s">
        <v>319</v>
      </c>
      <c r="D28" s="51"/>
      <c r="E28" s="89">
        <v>2748.9</v>
      </c>
      <c r="F28" s="89">
        <v>2748.9</v>
      </c>
      <c r="G28" s="89">
        <v>2748.9</v>
      </c>
      <c r="H28" s="65">
        <f t="shared" si="1"/>
        <v>0</v>
      </c>
      <c r="I28" s="51"/>
      <c r="J28" s="64" t="s">
        <v>309</v>
      </c>
      <c r="K28" s="65"/>
    </row>
    <row r="29" spans="1:11" ht="17.25" customHeight="1" x14ac:dyDescent="0.2">
      <c r="A29" s="51">
        <v>10</v>
      </c>
      <c r="B29" s="60" t="s">
        <v>325</v>
      </c>
      <c r="C29" s="88" t="s">
        <v>326</v>
      </c>
      <c r="D29" s="51"/>
      <c r="E29" s="65">
        <v>59.829000000000001</v>
      </c>
      <c r="F29" s="65">
        <v>59.829000000000001</v>
      </c>
      <c r="G29" s="65">
        <v>59.829000000000001</v>
      </c>
      <c r="H29" s="65">
        <f t="shared" si="1"/>
        <v>0</v>
      </c>
      <c r="I29" s="51"/>
      <c r="J29" s="64" t="s">
        <v>315</v>
      </c>
      <c r="K29" s="65"/>
    </row>
    <row r="30" spans="1:11" ht="18.75" customHeight="1" x14ac:dyDescent="0.2">
      <c r="A30" s="51">
        <v>11</v>
      </c>
      <c r="B30" s="60" t="s">
        <v>327</v>
      </c>
      <c r="C30" s="88" t="s">
        <v>328</v>
      </c>
      <c r="D30" s="51"/>
      <c r="E30" s="65">
        <v>361.51499999999999</v>
      </c>
      <c r="F30" s="65">
        <v>361.51499999999999</v>
      </c>
      <c r="G30" s="65">
        <v>361.51499999999999</v>
      </c>
      <c r="H30" s="65">
        <f t="shared" si="1"/>
        <v>0</v>
      </c>
      <c r="I30" s="51"/>
      <c r="J30" s="64" t="s">
        <v>309</v>
      </c>
      <c r="K30" s="65"/>
    </row>
    <row r="31" spans="1:11" ht="17.25" customHeight="1" x14ac:dyDescent="0.2">
      <c r="A31" s="51">
        <v>12</v>
      </c>
      <c r="B31" s="60" t="s">
        <v>329</v>
      </c>
      <c r="C31" s="88" t="s">
        <v>330</v>
      </c>
      <c r="D31" s="51"/>
      <c r="E31" s="65">
        <v>34.433999999999997</v>
      </c>
      <c r="F31" s="65">
        <v>34.433999999999997</v>
      </c>
      <c r="G31" s="65">
        <v>34.433999999999997</v>
      </c>
      <c r="H31" s="65">
        <f t="shared" si="1"/>
        <v>0</v>
      </c>
      <c r="I31" s="51"/>
      <c r="J31" s="64" t="s">
        <v>315</v>
      </c>
      <c r="K31" s="65"/>
    </row>
    <row r="32" spans="1:11" ht="17.25" customHeight="1" x14ac:dyDescent="0.2">
      <c r="A32" s="51">
        <v>13</v>
      </c>
      <c r="B32" s="60" t="s">
        <v>331</v>
      </c>
      <c r="C32" s="90" t="s">
        <v>332</v>
      </c>
      <c r="D32" s="51"/>
      <c r="E32" s="65">
        <v>256.08699999999999</v>
      </c>
      <c r="F32" s="65">
        <v>256.08699999999999</v>
      </c>
      <c r="G32" s="65">
        <v>256.08699999999999</v>
      </c>
      <c r="H32" s="65">
        <f t="shared" si="1"/>
        <v>0</v>
      </c>
      <c r="I32" s="51"/>
      <c r="J32" s="64" t="s">
        <v>309</v>
      </c>
      <c r="K32" s="65"/>
    </row>
    <row r="33" spans="1:11" ht="15.75" customHeight="1" x14ac:dyDescent="0.2">
      <c r="A33" s="51">
        <v>14</v>
      </c>
      <c r="B33" s="91" t="s">
        <v>333</v>
      </c>
      <c r="C33" s="88" t="s">
        <v>328</v>
      </c>
      <c r="D33" s="51"/>
      <c r="E33" s="92">
        <v>142.64099999999999</v>
      </c>
      <c r="F33" s="92">
        <v>142.64099999999999</v>
      </c>
      <c r="G33" s="92">
        <v>142.64099999999999</v>
      </c>
      <c r="H33" s="65">
        <f t="shared" si="1"/>
        <v>0</v>
      </c>
      <c r="I33" s="51"/>
      <c r="J33" s="64" t="s">
        <v>315</v>
      </c>
      <c r="K33" s="65"/>
    </row>
    <row r="34" spans="1:11" ht="17.25" customHeight="1" x14ac:dyDescent="0.2">
      <c r="A34" s="51">
        <v>15</v>
      </c>
      <c r="B34" s="60" t="s">
        <v>334</v>
      </c>
      <c r="C34" s="88" t="s">
        <v>335</v>
      </c>
      <c r="D34" s="51"/>
      <c r="E34" s="65">
        <v>256.96699999999998</v>
      </c>
      <c r="F34" s="65">
        <v>256.96699999999998</v>
      </c>
      <c r="G34" s="65">
        <v>256.96699999999998</v>
      </c>
      <c r="H34" s="65">
        <f t="shared" si="1"/>
        <v>0</v>
      </c>
      <c r="I34" s="51"/>
      <c r="J34" s="64" t="s">
        <v>309</v>
      </c>
      <c r="K34" s="65"/>
    </row>
    <row r="35" spans="1:11" ht="17.25" customHeight="1" x14ac:dyDescent="0.2">
      <c r="A35" s="51">
        <v>16</v>
      </c>
      <c r="B35" s="60" t="s">
        <v>336</v>
      </c>
      <c r="C35" s="88" t="s">
        <v>337</v>
      </c>
      <c r="D35" s="51"/>
      <c r="E35" s="65">
        <v>434.435</v>
      </c>
      <c r="F35" s="65">
        <v>434.435</v>
      </c>
      <c r="G35" s="65">
        <v>434.435</v>
      </c>
      <c r="H35" s="65">
        <f t="shared" si="1"/>
        <v>0</v>
      </c>
      <c r="I35" s="51"/>
      <c r="J35" s="64" t="s">
        <v>315</v>
      </c>
      <c r="K35" s="65"/>
    </row>
    <row r="36" spans="1:11" ht="19.5" customHeight="1" x14ac:dyDescent="0.2">
      <c r="A36" s="51">
        <v>17</v>
      </c>
      <c r="B36" s="60" t="s">
        <v>338</v>
      </c>
      <c r="C36" s="90" t="s">
        <v>339</v>
      </c>
      <c r="D36" s="51"/>
      <c r="E36" s="65">
        <v>35.868000000000002</v>
      </c>
      <c r="F36" s="65">
        <v>35.868000000000002</v>
      </c>
      <c r="G36" s="65">
        <v>35.868000000000002</v>
      </c>
      <c r="H36" s="65">
        <f t="shared" si="1"/>
        <v>0</v>
      </c>
      <c r="I36" s="51"/>
      <c r="J36" s="64" t="s">
        <v>309</v>
      </c>
      <c r="K36" s="65"/>
    </row>
    <row r="37" spans="1:11" ht="18.75" customHeight="1" x14ac:dyDescent="0.2">
      <c r="A37" s="51">
        <v>18</v>
      </c>
      <c r="B37" s="60" t="s">
        <v>340</v>
      </c>
      <c r="C37" s="88" t="s">
        <v>341</v>
      </c>
      <c r="D37" s="51"/>
      <c r="E37" s="89">
        <v>270.27</v>
      </c>
      <c r="F37" s="89">
        <v>270.27</v>
      </c>
      <c r="G37" s="89">
        <v>270.27</v>
      </c>
      <c r="H37" s="65">
        <f t="shared" si="1"/>
        <v>0</v>
      </c>
      <c r="I37" s="51"/>
      <c r="J37" s="64" t="s">
        <v>315</v>
      </c>
      <c r="K37" s="65"/>
    </row>
    <row r="38" spans="1:11" ht="17.25" customHeight="1" x14ac:dyDescent="0.2">
      <c r="A38" s="51">
        <v>19</v>
      </c>
      <c r="B38" s="60" t="s">
        <v>342</v>
      </c>
      <c r="C38" s="88" t="s">
        <v>343</v>
      </c>
      <c r="D38" s="51"/>
      <c r="E38" s="65">
        <v>171.286</v>
      </c>
      <c r="F38" s="65">
        <v>171.286</v>
      </c>
      <c r="G38" s="65">
        <v>171.286</v>
      </c>
      <c r="H38" s="65">
        <f t="shared" si="1"/>
        <v>0</v>
      </c>
      <c r="I38" s="51"/>
      <c r="J38" s="64" t="s">
        <v>309</v>
      </c>
      <c r="K38" s="65"/>
    </row>
    <row r="39" spans="1:11" ht="20.25" customHeight="1" x14ac:dyDescent="0.2">
      <c r="A39" s="51">
        <v>20</v>
      </c>
      <c r="B39" s="60" t="s">
        <v>344</v>
      </c>
      <c r="C39" s="88" t="s">
        <v>345</v>
      </c>
      <c r="D39" s="51"/>
      <c r="E39" s="89">
        <v>132.43</v>
      </c>
      <c r="F39" s="89">
        <v>132.43</v>
      </c>
      <c r="G39" s="89">
        <v>132.43</v>
      </c>
      <c r="H39" s="65">
        <f t="shared" si="1"/>
        <v>0</v>
      </c>
      <c r="I39" s="51"/>
      <c r="J39" s="64" t="s">
        <v>315</v>
      </c>
      <c r="K39" s="65"/>
    </row>
    <row r="40" spans="1:11" ht="16.5" customHeight="1" x14ac:dyDescent="0.2">
      <c r="A40" s="51">
        <v>21</v>
      </c>
      <c r="B40" s="60" t="s">
        <v>346</v>
      </c>
      <c r="C40" s="90" t="s">
        <v>347</v>
      </c>
      <c r="D40" s="51"/>
      <c r="E40" s="65">
        <v>19.635000000000002</v>
      </c>
      <c r="F40" s="65">
        <v>19.635000000000002</v>
      </c>
      <c r="G40" s="65">
        <v>19.635000000000002</v>
      </c>
      <c r="H40" s="65">
        <f t="shared" si="1"/>
        <v>0</v>
      </c>
      <c r="I40" s="51"/>
      <c r="J40" s="64" t="s">
        <v>309</v>
      </c>
      <c r="K40" s="65"/>
    </row>
    <row r="41" spans="1:11" ht="19.5" customHeight="1" x14ac:dyDescent="0.2">
      <c r="A41" s="51">
        <v>22</v>
      </c>
      <c r="B41" s="60" t="s">
        <v>348</v>
      </c>
      <c r="C41" s="88" t="s">
        <v>294</v>
      </c>
      <c r="D41" s="51"/>
      <c r="E41" s="65">
        <v>100.947</v>
      </c>
      <c r="F41" s="65">
        <v>100.947</v>
      </c>
      <c r="G41" s="65">
        <v>100.947</v>
      </c>
      <c r="H41" s="65">
        <f t="shared" si="1"/>
        <v>0</v>
      </c>
      <c r="I41" s="51"/>
      <c r="J41" s="64" t="s">
        <v>315</v>
      </c>
      <c r="K41" s="65"/>
    </row>
    <row r="42" spans="1:11" ht="19.5" customHeight="1" x14ac:dyDescent="0.2">
      <c r="A42" s="51">
        <v>23</v>
      </c>
      <c r="B42" s="60" t="s">
        <v>349</v>
      </c>
      <c r="C42" s="88" t="s">
        <v>317</v>
      </c>
      <c r="D42" s="51"/>
      <c r="E42" s="65">
        <v>3407.7689999999998</v>
      </c>
      <c r="F42" s="65">
        <v>3407.7689999999998</v>
      </c>
      <c r="G42" s="65">
        <v>3407.7689999999998</v>
      </c>
      <c r="H42" s="65">
        <f t="shared" si="1"/>
        <v>0</v>
      </c>
      <c r="I42" s="51"/>
      <c r="J42" s="64" t="s">
        <v>309</v>
      </c>
      <c r="K42" s="65"/>
    </row>
    <row r="43" spans="1:11" ht="20.25" customHeight="1" x14ac:dyDescent="0.2">
      <c r="A43" s="51">
        <v>24</v>
      </c>
      <c r="B43" s="60" t="s">
        <v>350</v>
      </c>
      <c r="C43" s="88" t="s">
        <v>351</v>
      </c>
      <c r="D43" s="51"/>
      <c r="E43" s="89">
        <v>153.72999999999999</v>
      </c>
      <c r="F43" s="89">
        <v>153.72999999999999</v>
      </c>
      <c r="G43" s="89">
        <v>153.72999999999999</v>
      </c>
      <c r="H43" s="65">
        <f t="shared" si="1"/>
        <v>0</v>
      </c>
      <c r="I43" s="51"/>
      <c r="J43" s="64" t="s">
        <v>315</v>
      </c>
    </row>
    <row r="44" spans="1:11" ht="19.5" customHeight="1" x14ac:dyDescent="0.2">
      <c r="A44" s="51">
        <v>25</v>
      </c>
      <c r="B44" s="60" t="s">
        <v>352</v>
      </c>
      <c r="C44" s="90" t="s">
        <v>353</v>
      </c>
      <c r="D44" s="51"/>
      <c r="E44" s="89">
        <v>155.72</v>
      </c>
      <c r="F44" s="89">
        <v>155.72</v>
      </c>
      <c r="G44" s="89">
        <v>155.72</v>
      </c>
      <c r="H44" s="65">
        <f t="shared" si="1"/>
        <v>0</v>
      </c>
      <c r="I44" s="51"/>
      <c r="J44" s="64" t="s">
        <v>309</v>
      </c>
    </row>
    <row r="45" spans="1:11" ht="19.5" customHeight="1" x14ac:dyDescent="0.2">
      <c r="A45" s="51">
        <v>26</v>
      </c>
      <c r="B45" s="60" t="s">
        <v>354</v>
      </c>
      <c r="C45" s="88" t="s">
        <v>355</v>
      </c>
      <c r="D45" s="93"/>
      <c r="E45" s="65">
        <v>16.065000000000001</v>
      </c>
      <c r="F45" s="65">
        <v>16.065000000000001</v>
      </c>
      <c r="G45" s="65">
        <v>16.065000000000001</v>
      </c>
      <c r="H45" s="65">
        <f t="shared" si="1"/>
        <v>0</v>
      </c>
      <c r="I45" s="93"/>
      <c r="J45" s="64" t="s">
        <v>315</v>
      </c>
    </row>
    <row r="46" spans="1:11" ht="19.5" customHeight="1" x14ac:dyDescent="0.2">
      <c r="A46" s="51">
        <v>27</v>
      </c>
      <c r="B46" s="60" t="s">
        <v>356</v>
      </c>
      <c r="C46" s="88" t="s">
        <v>357</v>
      </c>
      <c r="D46" s="93"/>
      <c r="E46" s="65">
        <v>359.65100000000001</v>
      </c>
      <c r="F46" s="65">
        <v>359.65100000000001</v>
      </c>
      <c r="G46" s="65">
        <v>359.65100000000001</v>
      </c>
      <c r="H46" s="65">
        <v>0</v>
      </c>
      <c r="I46" s="93"/>
      <c r="J46" s="64" t="s">
        <v>309</v>
      </c>
    </row>
    <row r="47" spans="1:11" ht="17.25" customHeight="1" x14ac:dyDescent="0.2">
      <c r="A47" s="51">
        <v>28</v>
      </c>
      <c r="B47" s="60" t="s">
        <v>358</v>
      </c>
      <c r="C47" s="88" t="s">
        <v>359</v>
      </c>
      <c r="D47" s="93"/>
      <c r="E47" s="65">
        <v>9.2650000000000006</v>
      </c>
      <c r="F47" s="65">
        <v>9.2650000000000006</v>
      </c>
      <c r="G47" s="65">
        <v>9.2650000000000006</v>
      </c>
      <c r="H47" s="65">
        <f t="shared" si="1"/>
        <v>0</v>
      </c>
      <c r="I47" s="93"/>
      <c r="J47" s="64" t="s">
        <v>315</v>
      </c>
      <c r="K47" s="65"/>
    </row>
    <row r="48" spans="1:11" ht="18" customHeight="1" x14ac:dyDescent="0.2">
      <c r="A48" s="51">
        <v>29</v>
      </c>
      <c r="B48" s="60" t="s">
        <v>360</v>
      </c>
      <c r="C48" s="90" t="s">
        <v>361</v>
      </c>
      <c r="D48" s="93"/>
      <c r="E48" s="65">
        <v>1396.5809999999999</v>
      </c>
      <c r="F48" s="65">
        <v>1396.5809999999999</v>
      </c>
      <c r="G48" s="65">
        <v>1396.5809999999999</v>
      </c>
      <c r="H48" s="65">
        <f t="shared" si="1"/>
        <v>0</v>
      </c>
      <c r="I48" s="93"/>
      <c r="J48" s="64" t="s">
        <v>309</v>
      </c>
      <c r="K48" s="65"/>
    </row>
    <row r="49" spans="1:11" ht="18" customHeight="1" x14ac:dyDescent="0.2">
      <c r="A49" s="51">
        <v>30</v>
      </c>
      <c r="B49" s="60" t="s">
        <v>362</v>
      </c>
      <c r="C49" s="88" t="s">
        <v>353</v>
      </c>
      <c r="D49" s="93"/>
      <c r="E49" s="65">
        <v>970.27</v>
      </c>
      <c r="F49" s="89">
        <v>970.27</v>
      </c>
      <c r="G49" s="65">
        <v>970.27</v>
      </c>
      <c r="H49" s="65">
        <f t="shared" si="1"/>
        <v>0</v>
      </c>
      <c r="I49" s="93"/>
      <c r="J49" s="64" t="s">
        <v>315</v>
      </c>
      <c r="K49" s="65"/>
    </row>
    <row r="50" spans="1:11" ht="17.25" customHeight="1" x14ac:dyDescent="0.2">
      <c r="A50" s="51">
        <v>31</v>
      </c>
      <c r="B50" s="60" t="s">
        <v>363</v>
      </c>
      <c r="C50" s="88" t="s">
        <v>364</v>
      </c>
      <c r="D50" s="93"/>
      <c r="E50" s="65">
        <v>899.51400000000001</v>
      </c>
      <c r="F50" s="65">
        <v>899.51400000000001</v>
      </c>
      <c r="G50" s="65">
        <v>899.51400000000001</v>
      </c>
      <c r="H50" s="65">
        <f t="shared" si="1"/>
        <v>0</v>
      </c>
      <c r="I50" s="93"/>
      <c r="J50" s="64" t="s">
        <v>309</v>
      </c>
      <c r="K50" s="65"/>
    </row>
    <row r="51" spans="1:11" ht="21" customHeight="1" x14ac:dyDescent="0.2">
      <c r="A51" s="51">
        <v>32</v>
      </c>
      <c r="B51" s="60" t="s">
        <v>365</v>
      </c>
      <c r="C51" s="88" t="s">
        <v>353</v>
      </c>
      <c r="D51" s="93"/>
      <c r="E51" s="65">
        <v>161.75800000000001</v>
      </c>
      <c r="F51" s="65">
        <v>161.75800000000001</v>
      </c>
      <c r="G51" s="65">
        <v>161.75800000000001</v>
      </c>
      <c r="H51" s="65">
        <f t="shared" si="1"/>
        <v>0</v>
      </c>
      <c r="I51" s="93"/>
      <c r="J51" s="64" t="s">
        <v>315</v>
      </c>
      <c r="K51" s="65"/>
    </row>
    <row r="52" spans="1:11" ht="18.75" customHeight="1" x14ac:dyDescent="0.2">
      <c r="A52" s="51">
        <v>33</v>
      </c>
      <c r="B52" s="60" t="s">
        <v>366</v>
      </c>
      <c r="C52" s="90" t="s">
        <v>367</v>
      </c>
      <c r="D52" s="93"/>
      <c r="E52" s="65">
        <v>393.68099999999998</v>
      </c>
      <c r="F52" s="65">
        <v>393.68099999999998</v>
      </c>
      <c r="G52" s="65">
        <v>393.68099999999998</v>
      </c>
      <c r="H52" s="65">
        <f t="shared" si="1"/>
        <v>0</v>
      </c>
      <c r="I52" s="93"/>
      <c r="J52" s="64" t="s">
        <v>309</v>
      </c>
      <c r="K52" s="65"/>
    </row>
    <row r="53" spans="1:11" ht="18" customHeight="1" x14ac:dyDescent="0.2">
      <c r="A53" s="51">
        <v>34</v>
      </c>
      <c r="B53" s="94" t="s">
        <v>368</v>
      </c>
      <c r="C53" s="88" t="s">
        <v>321</v>
      </c>
      <c r="D53" s="93"/>
      <c r="E53" s="89">
        <v>270.27</v>
      </c>
      <c r="F53" s="89">
        <v>270.27</v>
      </c>
      <c r="G53" s="65">
        <v>270.27</v>
      </c>
      <c r="H53" s="65">
        <f t="shared" si="1"/>
        <v>0</v>
      </c>
      <c r="I53" s="93"/>
      <c r="J53" s="64" t="s">
        <v>309</v>
      </c>
      <c r="K53" s="65"/>
    </row>
    <row r="54" spans="1:11" ht="18" customHeight="1" x14ac:dyDescent="0.2">
      <c r="A54" s="51">
        <v>35</v>
      </c>
      <c r="B54" s="60" t="s">
        <v>369</v>
      </c>
      <c r="C54" s="88" t="s">
        <v>353</v>
      </c>
      <c r="D54" s="93"/>
      <c r="E54" s="89">
        <v>566.66999999999996</v>
      </c>
      <c r="F54" s="89">
        <v>566.66999999999996</v>
      </c>
      <c r="G54" s="65">
        <v>566.66999999999996</v>
      </c>
      <c r="H54" s="65">
        <f t="shared" si="1"/>
        <v>0</v>
      </c>
      <c r="I54" s="93"/>
      <c r="J54" s="64" t="s">
        <v>309</v>
      </c>
      <c r="K54" s="65"/>
    </row>
    <row r="55" spans="1:11" ht="20.25" customHeight="1" x14ac:dyDescent="0.2">
      <c r="A55" s="51">
        <v>36</v>
      </c>
      <c r="B55" s="94" t="s">
        <v>370</v>
      </c>
      <c r="C55" s="88" t="s">
        <v>371</v>
      </c>
      <c r="D55" s="93"/>
      <c r="E55" s="65">
        <v>1208.3030000000001</v>
      </c>
      <c r="F55" s="89">
        <v>1208.3030000000001</v>
      </c>
      <c r="G55" s="65">
        <v>1208.3030000000001</v>
      </c>
      <c r="H55" s="65">
        <f t="shared" si="1"/>
        <v>0</v>
      </c>
      <c r="I55" s="93"/>
      <c r="J55" s="64" t="s">
        <v>309</v>
      </c>
      <c r="K55" s="65"/>
    </row>
    <row r="56" spans="1:11" ht="19.5" customHeight="1" x14ac:dyDescent="0.2">
      <c r="A56" s="51">
        <v>37</v>
      </c>
      <c r="B56" s="60" t="s">
        <v>372</v>
      </c>
      <c r="C56" s="90" t="s">
        <v>332</v>
      </c>
      <c r="D56" s="93"/>
      <c r="E56" s="65">
        <v>306.661</v>
      </c>
      <c r="F56" s="89">
        <v>306.661</v>
      </c>
      <c r="G56" s="65">
        <v>306.661</v>
      </c>
      <c r="H56" s="65">
        <f t="shared" si="1"/>
        <v>0</v>
      </c>
      <c r="I56" s="93"/>
      <c r="J56" s="64" t="s">
        <v>309</v>
      </c>
      <c r="K56" s="65"/>
    </row>
    <row r="57" spans="1:11" ht="17.25" customHeight="1" x14ac:dyDescent="0.2">
      <c r="A57" s="51">
        <v>38</v>
      </c>
      <c r="B57" s="60" t="s">
        <v>373</v>
      </c>
      <c r="C57" s="88" t="s">
        <v>374</v>
      </c>
      <c r="D57" s="93"/>
      <c r="E57" s="65">
        <v>156.09800000000001</v>
      </c>
      <c r="F57" s="89">
        <v>156.09800000000001</v>
      </c>
      <c r="G57" s="65">
        <v>156.09800000000001</v>
      </c>
      <c r="H57" s="65">
        <f t="shared" si="1"/>
        <v>0</v>
      </c>
      <c r="I57" s="93"/>
      <c r="J57" s="64" t="s">
        <v>309</v>
      </c>
      <c r="K57" s="65"/>
    </row>
    <row r="58" spans="1:11" ht="19.5" customHeight="1" x14ac:dyDescent="0.2">
      <c r="A58" s="51">
        <v>39</v>
      </c>
      <c r="B58" s="60" t="s">
        <v>375</v>
      </c>
      <c r="C58" s="88" t="s">
        <v>376</v>
      </c>
      <c r="D58" s="93"/>
      <c r="E58" s="89">
        <v>34668.129999999997</v>
      </c>
      <c r="F58" s="89">
        <v>34668.129999999997</v>
      </c>
      <c r="G58" s="65">
        <v>15600.657999999999</v>
      </c>
      <c r="H58" s="65">
        <f t="shared" si="1"/>
        <v>19067.471999999998</v>
      </c>
      <c r="I58" s="65"/>
      <c r="J58" s="64" t="s">
        <v>377</v>
      </c>
      <c r="K58" s="65"/>
    </row>
    <row r="59" spans="1:11" ht="18.75" customHeight="1" x14ac:dyDescent="0.2">
      <c r="A59" s="51">
        <v>40</v>
      </c>
      <c r="B59" s="60" t="s">
        <v>378</v>
      </c>
      <c r="C59" s="88" t="s">
        <v>379</v>
      </c>
      <c r="D59" s="93"/>
      <c r="E59" s="89">
        <v>57494.879999999997</v>
      </c>
      <c r="F59" s="89">
        <v>57494.879999999997</v>
      </c>
      <c r="G59" s="65">
        <v>20123.207999999999</v>
      </c>
      <c r="H59" s="65">
        <f t="shared" si="1"/>
        <v>37371.671999999999</v>
      </c>
      <c r="I59" s="65"/>
      <c r="J59" s="64" t="s">
        <v>296</v>
      </c>
      <c r="K59" s="65"/>
    </row>
    <row r="60" spans="1:11" ht="18.75" customHeight="1" x14ac:dyDescent="0.2">
      <c r="A60" s="51">
        <v>41</v>
      </c>
      <c r="B60" s="60" t="s">
        <v>380</v>
      </c>
      <c r="C60" s="88" t="s">
        <v>381</v>
      </c>
      <c r="D60" s="93"/>
      <c r="E60" s="89">
        <v>8465.75</v>
      </c>
      <c r="F60" s="89">
        <v>8465.75</v>
      </c>
      <c r="G60" s="89">
        <v>8465.75</v>
      </c>
      <c r="H60" s="65">
        <f t="shared" si="1"/>
        <v>0</v>
      </c>
      <c r="I60" s="93"/>
      <c r="J60" s="64" t="s">
        <v>377</v>
      </c>
      <c r="K60" s="65"/>
    </row>
    <row r="61" spans="1:11" ht="51" customHeight="1" x14ac:dyDescent="0.2">
      <c r="A61" s="51">
        <v>42</v>
      </c>
      <c r="B61" s="60" t="s">
        <v>382</v>
      </c>
      <c r="C61" s="88">
        <v>2017</v>
      </c>
      <c r="D61" s="93"/>
      <c r="E61" s="89">
        <f>54149.2*10.3/100</f>
        <v>5577.3676000000005</v>
      </c>
      <c r="F61" s="89">
        <v>5577.3680000000004</v>
      </c>
      <c r="G61" s="89"/>
      <c r="H61" s="65">
        <v>5577.3680000000004</v>
      </c>
      <c r="I61" s="93"/>
      <c r="J61" s="64"/>
      <c r="K61" s="65"/>
    </row>
    <row r="62" spans="1:11" ht="17.25" customHeight="1" x14ac:dyDescent="0.2">
      <c r="A62" s="95"/>
      <c r="B62" s="96" t="s">
        <v>383</v>
      </c>
      <c r="C62" s="97"/>
      <c r="D62" s="95"/>
      <c r="E62" s="98">
        <f>SUM(E20:E61)</f>
        <v>131459.5336</v>
      </c>
      <c r="F62" s="98">
        <f t="shared" ref="F62:H62" si="2">SUM(F20:F61)</f>
        <v>131459.53399999999</v>
      </c>
      <c r="G62" s="98">
        <f t="shared" si="2"/>
        <v>69443.021999999997</v>
      </c>
      <c r="H62" s="98">
        <f t="shared" si="2"/>
        <v>62016.512000000002</v>
      </c>
      <c r="I62" s="99"/>
      <c r="J62" s="87"/>
      <c r="K62" s="98"/>
    </row>
    <row r="63" spans="1:11" ht="15" x14ac:dyDescent="0.25">
      <c r="B63" s="100" t="s">
        <v>384</v>
      </c>
    </row>
    <row r="64" spans="1:11" ht="18" customHeight="1" x14ac:dyDescent="0.2">
      <c r="A64" s="51">
        <v>1</v>
      </c>
      <c r="B64" s="52" t="s">
        <v>362</v>
      </c>
      <c r="C64" s="65" t="s">
        <v>364</v>
      </c>
      <c r="D64" s="54"/>
      <c r="E64" s="65">
        <v>843.15</v>
      </c>
      <c r="F64" s="65">
        <v>843.15</v>
      </c>
      <c r="G64" s="65">
        <v>843.15</v>
      </c>
      <c r="H64" s="54">
        <f>F64-G64</f>
        <v>0</v>
      </c>
      <c r="I64" s="64"/>
      <c r="J64" s="64" t="s">
        <v>315</v>
      </c>
      <c r="K64" s="101"/>
    </row>
    <row r="65" spans="1:11" ht="15" customHeight="1" x14ac:dyDescent="0.2">
      <c r="A65" s="51">
        <v>2</v>
      </c>
      <c r="B65" s="52" t="s">
        <v>362</v>
      </c>
      <c r="C65" s="88" t="s">
        <v>312</v>
      </c>
      <c r="D65" s="51"/>
      <c r="E65" s="65">
        <v>1328.15</v>
      </c>
      <c r="F65" s="65">
        <v>1328.15</v>
      </c>
      <c r="G65" s="65">
        <v>1328.15</v>
      </c>
      <c r="H65" s="54">
        <f t="shared" ref="H65:H78" si="3">F65-G65</f>
        <v>0</v>
      </c>
      <c r="I65" s="64"/>
      <c r="J65" s="64" t="s">
        <v>315</v>
      </c>
      <c r="K65" s="51"/>
    </row>
    <row r="66" spans="1:11" ht="25.5" x14ac:dyDescent="0.2">
      <c r="A66" s="51">
        <v>3</v>
      </c>
      <c r="B66" s="52" t="s">
        <v>362</v>
      </c>
      <c r="C66" s="88" t="s">
        <v>385</v>
      </c>
      <c r="D66" s="51"/>
      <c r="E66" s="65">
        <v>1772.5</v>
      </c>
      <c r="F66" s="65">
        <v>1772.5</v>
      </c>
      <c r="G66" s="65">
        <v>1772.5</v>
      </c>
      <c r="H66" s="54">
        <f t="shared" si="3"/>
        <v>0</v>
      </c>
      <c r="I66" s="64"/>
      <c r="J66" s="64" t="s">
        <v>315</v>
      </c>
      <c r="K66" s="51"/>
    </row>
    <row r="67" spans="1:11" ht="25.5" x14ac:dyDescent="0.2">
      <c r="A67" s="51">
        <v>4</v>
      </c>
      <c r="B67" s="52" t="s">
        <v>362</v>
      </c>
      <c r="C67" s="88" t="s">
        <v>317</v>
      </c>
      <c r="D67" s="51"/>
      <c r="E67" s="65">
        <v>392.7</v>
      </c>
      <c r="F67" s="65">
        <v>392.7</v>
      </c>
      <c r="G67" s="65">
        <v>392.7</v>
      </c>
      <c r="H67" s="54">
        <f t="shared" si="3"/>
        <v>0</v>
      </c>
      <c r="I67" s="64"/>
      <c r="J67" s="64" t="s">
        <v>315</v>
      </c>
      <c r="K67" s="51"/>
    </row>
    <row r="68" spans="1:11" ht="25.5" x14ac:dyDescent="0.2">
      <c r="A68" s="51">
        <v>5</v>
      </c>
      <c r="B68" s="52" t="s">
        <v>386</v>
      </c>
      <c r="C68" s="90" t="s">
        <v>364</v>
      </c>
      <c r="D68" s="51"/>
      <c r="E68" s="65">
        <v>392.7</v>
      </c>
      <c r="F68" s="65">
        <v>392.7</v>
      </c>
      <c r="G68" s="65">
        <v>392.7</v>
      </c>
      <c r="H68" s="54">
        <f t="shared" si="3"/>
        <v>0</v>
      </c>
      <c r="I68" s="64"/>
      <c r="J68" s="64" t="s">
        <v>315</v>
      </c>
      <c r="K68" s="51"/>
    </row>
    <row r="69" spans="1:11" ht="25.5" x14ac:dyDescent="0.2">
      <c r="A69" s="51">
        <v>6</v>
      </c>
      <c r="B69" s="52" t="s">
        <v>362</v>
      </c>
      <c r="C69" s="88" t="s">
        <v>387</v>
      </c>
      <c r="D69" s="51"/>
      <c r="E69" s="65">
        <v>785.4</v>
      </c>
      <c r="F69" s="65">
        <v>785.4</v>
      </c>
      <c r="G69" s="65">
        <v>785.4</v>
      </c>
      <c r="H69" s="54">
        <f t="shared" si="3"/>
        <v>0</v>
      </c>
      <c r="I69" s="64"/>
      <c r="J69" s="64" t="s">
        <v>315</v>
      </c>
      <c r="K69" s="51"/>
    </row>
    <row r="70" spans="1:11" ht="25.5" x14ac:dyDescent="0.2">
      <c r="A70" s="51">
        <v>7</v>
      </c>
      <c r="B70" s="60" t="s">
        <v>388</v>
      </c>
      <c r="C70" s="88" t="s">
        <v>341</v>
      </c>
      <c r="D70" s="51"/>
      <c r="E70" s="65">
        <v>103.95</v>
      </c>
      <c r="F70" s="65">
        <v>103.95</v>
      </c>
      <c r="G70" s="65">
        <v>103.95</v>
      </c>
      <c r="H70" s="54">
        <f t="shared" si="3"/>
        <v>0</v>
      </c>
      <c r="I70" s="64"/>
      <c r="J70" s="64" t="s">
        <v>315</v>
      </c>
      <c r="K70" s="51"/>
    </row>
    <row r="71" spans="1:11" ht="25.5" x14ac:dyDescent="0.2">
      <c r="A71" s="51">
        <v>8</v>
      </c>
      <c r="B71" s="60" t="s">
        <v>388</v>
      </c>
      <c r="C71" s="88" t="s">
        <v>389</v>
      </c>
      <c r="D71" s="51"/>
      <c r="E71" s="65">
        <v>66.700999999999993</v>
      </c>
      <c r="F71" s="65">
        <v>66.700999999999993</v>
      </c>
      <c r="G71" s="65">
        <v>66.700999999999993</v>
      </c>
      <c r="H71" s="54">
        <f t="shared" si="3"/>
        <v>0</v>
      </c>
      <c r="I71" s="64"/>
      <c r="J71" s="64" t="s">
        <v>315</v>
      </c>
      <c r="K71" s="51"/>
    </row>
    <row r="72" spans="1:11" s="83" customFormat="1" ht="25.5" x14ac:dyDescent="0.2">
      <c r="A72" s="76">
        <v>9</v>
      </c>
      <c r="B72" s="102" t="s">
        <v>390</v>
      </c>
      <c r="C72" s="103" t="s">
        <v>391</v>
      </c>
      <c r="D72" s="76"/>
      <c r="E72" s="104">
        <v>105.105</v>
      </c>
      <c r="F72" s="104">
        <v>105.105</v>
      </c>
      <c r="G72" s="104">
        <v>105.105</v>
      </c>
      <c r="H72" s="105">
        <f t="shared" si="3"/>
        <v>0</v>
      </c>
      <c r="I72" s="81"/>
      <c r="J72" s="81" t="s">
        <v>315</v>
      </c>
      <c r="K72" s="76"/>
    </row>
    <row r="73" spans="1:11" s="83" customFormat="1" ht="25.5" x14ac:dyDescent="0.2">
      <c r="A73" s="76">
        <v>10</v>
      </c>
      <c r="B73" s="102" t="s">
        <v>390</v>
      </c>
      <c r="C73" s="106" t="s">
        <v>392</v>
      </c>
      <c r="D73" s="76"/>
      <c r="E73" s="104">
        <v>92.45</v>
      </c>
      <c r="F73" s="104">
        <v>92.45</v>
      </c>
      <c r="G73" s="104">
        <v>92.45</v>
      </c>
      <c r="H73" s="105">
        <f t="shared" si="3"/>
        <v>0</v>
      </c>
      <c r="I73" s="81"/>
      <c r="J73" s="81" t="s">
        <v>315</v>
      </c>
      <c r="K73" s="76"/>
    </row>
    <row r="74" spans="1:11" ht="25.5" x14ac:dyDescent="0.2">
      <c r="A74" s="51">
        <v>11</v>
      </c>
      <c r="B74" s="60" t="s">
        <v>393</v>
      </c>
      <c r="C74" s="88" t="s">
        <v>321</v>
      </c>
      <c r="D74" s="51"/>
      <c r="E74" s="65">
        <v>92.4</v>
      </c>
      <c r="F74" s="65">
        <v>92.4</v>
      </c>
      <c r="G74" s="65">
        <v>92.4</v>
      </c>
      <c r="H74" s="54">
        <f t="shared" si="3"/>
        <v>0</v>
      </c>
      <c r="I74" s="64"/>
      <c r="J74" s="64" t="s">
        <v>315</v>
      </c>
      <c r="K74" s="51"/>
    </row>
    <row r="75" spans="1:11" ht="25.5" x14ac:dyDescent="0.2">
      <c r="A75" s="51">
        <v>12</v>
      </c>
      <c r="B75" s="60" t="s">
        <v>394</v>
      </c>
      <c r="C75" s="88" t="s">
        <v>389</v>
      </c>
      <c r="D75" s="51"/>
      <c r="E75" s="65">
        <v>92.4</v>
      </c>
      <c r="F75" s="65">
        <v>92.4</v>
      </c>
      <c r="G75" s="65">
        <v>92.4</v>
      </c>
      <c r="H75" s="54">
        <f t="shared" si="3"/>
        <v>0</v>
      </c>
      <c r="I75" s="64"/>
      <c r="J75" s="64" t="s">
        <v>315</v>
      </c>
      <c r="K75" s="51"/>
    </row>
    <row r="76" spans="1:11" ht="25.5" x14ac:dyDescent="0.2">
      <c r="A76" s="51">
        <v>13</v>
      </c>
      <c r="B76" s="60" t="s">
        <v>395</v>
      </c>
      <c r="C76" s="90" t="s">
        <v>396</v>
      </c>
      <c r="D76" s="51"/>
      <c r="E76" s="65">
        <v>358.05</v>
      </c>
      <c r="F76" s="65">
        <v>358.05</v>
      </c>
      <c r="G76" s="65">
        <v>358.05</v>
      </c>
      <c r="H76" s="54">
        <f t="shared" si="3"/>
        <v>0</v>
      </c>
      <c r="I76" s="64"/>
      <c r="J76" s="64" t="s">
        <v>397</v>
      </c>
      <c r="K76" s="51"/>
    </row>
    <row r="77" spans="1:11" ht="25.5" x14ac:dyDescent="0.2">
      <c r="A77" s="51">
        <v>14</v>
      </c>
      <c r="B77" s="91" t="s">
        <v>398</v>
      </c>
      <c r="C77" s="88" t="s">
        <v>328</v>
      </c>
      <c r="D77" s="51"/>
      <c r="E77" s="92">
        <v>92.4</v>
      </c>
      <c r="F77" s="65">
        <v>92.4</v>
      </c>
      <c r="G77" s="65">
        <v>92.4</v>
      </c>
      <c r="H77" s="54">
        <f t="shared" si="3"/>
        <v>0</v>
      </c>
      <c r="I77" s="64"/>
      <c r="J77" s="64" t="s">
        <v>315</v>
      </c>
      <c r="K77" s="51"/>
    </row>
    <row r="78" spans="1:11" ht="25.5" x14ac:dyDescent="0.2">
      <c r="A78" s="51">
        <v>15</v>
      </c>
      <c r="B78" s="91" t="s">
        <v>291</v>
      </c>
      <c r="C78" s="88" t="s">
        <v>292</v>
      </c>
      <c r="D78" s="51"/>
      <c r="E78" s="65">
        <v>415.8</v>
      </c>
      <c r="F78" s="65">
        <v>415.8</v>
      </c>
      <c r="G78" s="65">
        <v>415.8</v>
      </c>
      <c r="H78" s="54">
        <f t="shared" si="3"/>
        <v>0</v>
      </c>
      <c r="I78" s="64"/>
      <c r="J78" s="64" t="s">
        <v>397</v>
      </c>
      <c r="K78" s="51"/>
    </row>
    <row r="79" spans="1:11" ht="51" x14ac:dyDescent="0.2">
      <c r="A79" s="51">
        <v>16</v>
      </c>
      <c r="B79" s="60" t="s">
        <v>382</v>
      </c>
      <c r="C79" s="88">
        <v>2017</v>
      </c>
      <c r="D79" s="93"/>
      <c r="E79" s="89">
        <f>54149.2*5.1/100</f>
        <v>2761.6091999999999</v>
      </c>
      <c r="F79" s="89">
        <f>54149.2*5.1/100</f>
        <v>2761.6091999999999</v>
      </c>
      <c r="G79" s="89"/>
      <c r="H79" s="89">
        <f>54149.2*5.1/100</f>
        <v>2761.6091999999999</v>
      </c>
      <c r="I79" s="64"/>
      <c r="J79" s="64"/>
      <c r="K79" s="51"/>
    </row>
    <row r="80" spans="1:11" x14ac:dyDescent="0.2">
      <c r="A80" s="84"/>
      <c r="B80" s="107" t="s">
        <v>306</v>
      </c>
      <c r="C80" s="86"/>
      <c r="D80" s="84"/>
      <c r="E80" s="84">
        <f>SUM(E64:E79)</f>
        <v>9695.4651999999987</v>
      </c>
      <c r="F80" s="84">
        <f t="shared" ref="F80:H80" si="4">SUM(F64:F79)</f>
        <v>9695.4651999999987</v>
      </c>
      <c r="G80" s="84">
        <f t="shared" si="4"/>
        <v>6933.8559999999979</v>
      </c>
      <c r="H80" s="84">
        <f t="shared" si="4"/>
        <v>2761.6091999999999</v>
      </c>
      <c r="I80" s="84"/>
      <c r="J80" s="87"/>
      <c r="K80" s="108"/>
    </row>
    <row r="81" spans="1:11" x14ac:dyDescent="0.2">
      <c r="B81" s="109" t="s">
        <v>399</v>
      </c>
    </row>
    <row r="82" spans="1:11" ht="24" x14ac:dyDescent="0.2">
      <c r="A82" s="51">
        <v>1</v>
      </c>
      <c r="B82" s="52" t="s">
        <v>380</v>
      </c>
      <c r="C82" s="65" t="s">
        <v>323</v>
      </c>
      <c r="D82" s="54"/>
      <c r="E82" s="65">
        <v>4914.1000000000004</v>
      </c>
      <c r="F82" s="65">
        <v>4914.1000000000004</v>
      </c>
      <c r="G82" s="65">
        <v>4914.1000000000004</v>
      </c>
      <c r="H82" s="53">
        <f>F82-G82</f>
        <v>0</v>
      </c>
      <c r="I82" s="64"/>
      <c r="J82" s="55" t="s">
        <v>400</v>
      </c>
    </row>
    <row r="83" spans="1:11" x14ac:dyDescent="0.2">
      <c r="A83" s="51">
        <v>2</v>
      </c>
      <c r="B83" s="52" t="s">
        <v>401</v>
      </c>
      <c r="C83" s="88" t="s">
        <v>402</v>
      </c>
      <c r="D83" s="51"/>
      <c r="E83" s="65">
        <v>3509.4340000000002</v>
      </c>
      <c r="F83" s="65">
        <v>3509.4340000000002</v>
      </c>
      <c r="G83" s="65">
        <v>3509.4340000000002</v>
      </c>
      <c r="H83" s="53">
        <f t="shared" ref="H83:H94" si="5">F83-G83</f>
        <v>0</v>
      </c>
      <c r="I83" s="64"/>
      <c r="J83" s="64" t="s">
        <v>403</v>
      </c>
      <c r="K83" s="101"/>
    </row>
    <row r="84" spans="1:11" x14ac:dyDescent="0.2">
      <c r="A84" s="51">
        <v>3</v>
      </c>
      <c r="B84" s="52" t="s">
        <v>404</v>
      </c>
      <c r="C84" s="88" t="s">
        <v>317</v>
      </c>
      <c r="D84" s="51"/>
      <c r="E84" s="65">
        <v>1540.2</v>
      </c>
      <c r="F84" s="65">
        <v>1540.2</v>
      </c>
      <c r="G84" s="65">
        <v>1540.2</v>
      </c>
      <c r="H84" s="53">
        <f t="shared" si="5"/>
        <v>0</v>
      </c>
      <c r="I84" s="64"/>
      <c r="J84" s="64"/>
      <c r="K84" s="101"/>
    </row>
    <row r="85" spans="1:11" x14ac:dyDescent="0.2">
      <c r="A85" s="51">
        <v>4</v>
      </c>
      <c r="B85" s="59" t="s">
        <v>405</v>
      </c>
      <c r="C85" s="88" t="s">
        <v>343</v>
      </c>
      <c r="D85" s="51"/>
      <c r="E85" s="65">
        <v>2124</v>
      </c>
      <c r="F85" s="65">
        <v>2124</v>
      </c>
      <c r="G85" s="65">
        <v>2124</v>
      </c>
      <c r="H85" s="53">
        <f t="shared" si="5"/>
        <v>0</v>
      </c>
      <c r="I85" s="64"/>
      <c r="J85" s="64" t="s">
        <v>403</v>
      </c>
      <c r="K85" s="53"/>
    </row>
    <row r="86" spans="1:11" x14ac:dyDescent="0.2">
      <c r="A86" s="51">
        <v>5</v>
      </c>
      <c r="B86" s="52" t="s">
        <v>406</v>
      </c>
      <c r="C86" s="90" t="s">
        <v>337</v>
      </c>
      <c r="D86" s="51" t="s">
        <v>407</v>
      </c>
      <c r="E86" s="65">
        <v>837.1</v>
      </c>
      <c r="F86" s="65">
        <v>837.1</v>
      </c>
      <c r="G86" s="65">
        <v>837.1</v>
      </c>
      <c r="H86" s="53">
        <f t="shared" si="5"/>
        <v>0</v>
      </c>
      <c r="I86" s="64"/>
      <c r="J86" s="64" t="s">
        <v>408</v>
      </c>
      <c r="K86" s="51"/>
    </row>
    <row r="87" spans="1:11" ht="19.5" customHeight="1" x14ac:dyDescent="0.2">
      <c r="A87" s="51">
        <v>6</v>
      </c>
      <c r="B87" s="52" t="s">
        <v>409</v>
      </c>
      <c r="C87" s="90" t="s">
        <v>410</v>
      </c>
      <c r="D87" s="51" t="s">
        <v>411</v>
      </c>
      <c r="E87" s="65">
        <v>753.6</v>
      </c>
      <c r="F87" s="65">
        <v>753.6</v>
      </c>
      <c r="G87" s="65">
        <v>753.6</v>
      </c>
      <c r="H87" s="53">
        <f t="shared" si="5"/>
        <v>0</v>
      </c>
      <c r="I87" s="64"/>
      <c r="J87" s="64" t="s">
        <v>408</v>
      </c>
      <c r="K87" s="51"/>
    </row>
    <row r="88" spans="1:11" ht="21" customHeight="1" x14ac:dyDescent="0.2">
      <c r="A88" s="51">
        <v>7</v>
      </c>
      <c r="B88" s="52" t="s">
        <v>412</v>
      </c>
      <c r="C88" s="90" t="s">
        <v>314</v>
      </c>
      <c r="D88" s="51"/>
      <c r="E88" s="65">
        <v>561.5</v>
      </c>
      <c r="F88" s="65">
        <v>561.5</v>
      </c>
      <c r="G88" s="65">
        <v>561.5</v>
      </c>
      <c r="H88" s="53">
        <f t="shared" si="5"/>
        <v>0</v>
      </c>
      <c r="I88" s="64"/>
      <c r="J88" s="64" t="s">
        <v>408</v>
      </c>
      <c r="K88" s="51"/>
    </row>
    <row r="89" spans="1:11" ht="25.5" x14ac:dyDescent="0.2">
      <c r="A89" s="51">
        <v>8</v>
      </c>
      <c r="B89" s="52" t="s">
        <v>413</v>
      </c>
      <c r="C89" s="90" t="s">
        <v>414</v>
      </c>
      <c r="D89" s="51"/>
      <c r="E89" s="65">
        <v>39611.237000000001</v>
      </c>
      <c r="F89" s="65">
        <v>39611.237000000001</v>
      </c>
      <c r="G89" s="65">
        <v>39611.237000000001</v>
      </c>
      <c r="H89" s="53">
        <f t="shared" si="5"/>
        <v>0</v>
      </c>
      <c r="I89" s="64"/>
      <c r="J89" s="64" t="s">
        <v>415</v>
      </c>
      <c r="K89" s="51"/>
    </row>
    <row r="90" spans="1:11" ht="24" customHeight="1" x14ac:dyDescent="0.2">
      <c r="A90" s="51">
        <v>9</v>
      </c>
      <c r="B90" s="52" t="s">
        <v>416</v>
      </c>
      <c r="C90" s="88" t="s">
        <v>402</v>
      </c>
      <c r="D90" s="51" t="s">
        <v>411</v>
      </c>
      <c r="E90" s="65">
        <v>573.5</v>
      </c>
      <c r="F90" s="65">
        <v>573.5</v>
      </c>
      <c r="G90" s="65">
        <v>573.5</v>
      </c>
      <c r="H90" s="53">
        <f t="shared" si="5"/>
        <v>0</v>
      </c>
      <c r="I90" s="64"/>
      <c r="J90" s="64" t="s">
        <v>415</v>
      </c>
      <c r="K90" s="51"/>
    </row>
    <row r="91" spans="1:11" ht="24.75" customHeight="1" x14ac:dyDescent="0.2">
      <c r="A91" s="51">
        <v>10</v>
      </c>
      <c r="B91" s="52" t="s">
        <v>417</v>
      </c>
      <c r="C91" s="88" t="s">
        <v>321</v>
      </c>
      <c r="D91" s="51" t="s">
        <v>418</v>
      </c>
      <c r="E91" s="65">
        <f>1014.9/3</f>
        <v>338.3</v>
      </c>
      <c r="F91" s="65">
        <v>1014.9</v>
      </c>
      <c r="G91" s="65">
        <v>1014.9</v>
      </c>
      <c r="H91" s="53">
        <f t="shared" si="5"/>
        <v>0</v>
      </c>
      <c r="I91" s="64"/>
      <c r="J91" s="64" t="s">
        <v>415</v>
      </c>
      <c r="K91" s="51"/>
    </row>
    <row r="92" spans="1:11" x14ac:dyDescent="0.2">
      <c r="A92" s="51">
        <v>11</v>
      </c>
      <c r="B92" s="52" t="s">
        <v>419</v>
      </c>
      <c r="C92" s="88" t="s">
        <v>376</v>
      </c>
      <c r="D92" s="51"/>
      <c r="E92" s="63">
        <v>70000</v>
      </c>
      <c r="F92" s="63">
        <v>70000</v>
      </c>
      <c r="G92" s="63">
        <v>28000</v>
      </c>
      <c r="H92" s="58">
        <f t="shared" si="5"/>
        <v>42000</v>
      </c>
      <c r="I92" s="64"/>
      <c r="J92" s="55"/>
      <c r="K92" s="51"/>
    </row>
    <row r="93" spans="1:11" ht="25.5" x14ac:dyDescent="0.2">
      <c r="A93" s="51">
        <v>12</v>
      </c>
      <c r="B93" s="52" t="s">
        <v>420</v>
      </c>
      <c r="C93" s="88" t="s">
        <v>381</v>
      </c>
      <c r="D93" s="51"/>
      <c r="E93" s="63">
        <v>358</v>
      </c>
      <c r="F93" s="63">
        <v>358</v>
      </c>
      <c r="G93" s="63">
        <v>358</v>
      </c>
      <c r="H93" s="53"/>
      <c r="I93" s="64"/>
      <c r="J93" s="64" t="s">
        <v>315</v>
      </c>
      <c r="K93" s="51"/>
    </row>
    <row r="94" spans="1:11" ht="25.5" x14ac:dyDescent="0.2">
      <c r="A94" s="51">
        <v>13</v>
      </c>
      <c r="B94" s="52" t="s">
        <v>421</v>
      </c>
      <c r="C94" s="88">
        <v>1970</v>
      </c>
      <c r="D94" s="51"/>
      <c r="E94" s="65">
        <v>457.6</v>
      </c>
      <c r="F94" s="65">
        <v>457.6</v>
      </c>
      <c r="G94" s="65">
        <v>457.6</v>
      </c>
      <c r="H94" s="51">
        <f t="shared" si="5"/>
        <v>0</v>
      </c>
      <c r="I94" s="64"/>
      <c r="J94" s="64" t="s">
        <v>315</v>
      </c>
      <c r="K94" s="51"/>
    </row>
    <row r="95" spans="1:11" x14ac:dyDescent="0.2">
      <c r="A95" s="84"/>
      <c r="B95" s="110" t="s">
        <v>383</v>
      </c>
      <c r="C95" s="97"/>
      <c r="D95" s="84"/>
      <c r="E95" s="111">
        <f>SUM(E82:E94)</f>
        <v>125578.57100000001</v>
      </c>
      <c r="F95" s="111">
        <f t="shared" ref="F95:H95" si="6">SUM(F82:F94)</f>
        <v>126255.171</v>
      </c>
      <c r="G95" s="111">
        <f t="shared" si="6"/>
        <v>84255.171000000002</v>
      </c>
      <c r="H95" s="112">
        <f t="shared" si="6"/>
        <v>42000</v>
      </c>
      <c r="I95" s="111"/>
      <c r="J95" s="111"/>
      <c r="K95" s="84"/>
    </row>
    <row r="96" spans="1:11" ht="15" x14ac:dyDescent="0.25">
      <c r="B96" s="100" t="s">
        <v>422</v>
      </c>
    </row>
    <row r="97" spans="1:11" ht="25.5" x14ac:dyDescent="0.2">
      <c r="A97" s="51">
        <v>1</v>
      </c>
      <c r="B97" s="52" t="s">
        <v>423</v>
      </c>
      <c r="C97" s="65" t="s">
        <v>389</v>
      </c>
      <c r="D97" s="54"/>
      <c r="E97" s="65">
        <v>1397.261</v>
      </c>
      <c r="F97" s="65">
        <v>1397.261</v>
      </c>
      <c r="G97" s="65">
        <v>1397.261</v>
      </c>
      <c r="H97" s="65">
        <f>F97-G97</f>
        <v>0</v>
      </c>
      <c r="I97" s="53"/>
      <c r="J97" s="64" t="s">
        <v>315</v>
      </c>
      <c r="K97" s="113"/>
    </row>
    <row r="98" spans="1:11" ht="25.5" x14ac:dyDescent="0.2">
      <c r="A98" s="51">
        <v>2</v>
      </c>
      <c r="B98" s="52" t="s">
        <v>424</v>
      </c>
      <c r="C98" s="88" t="s">
        <v>425</v>
      </c>
      <c r="D98" s="51"/>
      <c r="E98" s="65">
        <v>486</v>
      </c>
      <c r="F98" s="65">
        <v>486</v>
      </c>
      <c r="G98" s="65">
        <v>486</v>
      </c>
      <c r="H98" s="65">
        <f t="shared" ref="H98:H111" si="7">F98-G98</f>
        <v>0</v>
      </c>
      <c r="I98" s="51"/>
      <c r="J98" s="64" t="s">
        <v>315</v>
      </c>
      <c r="K98" s="113"/>
    </row>
    <row r="99" spans="1:11" ht="25.5" x14ac:dyDescent="0.2">
      <c r="A99" s="51">
        <v>3</v>
      </c>
      <c r="B99" s="52" t="s">
        <v>426</v>
      </c>
      <c r="C99" s="88" t="s">
        <v>427</v>
      </c>
      <c r="D99" s="51"/>
      <c r="E99" s="65">
        <v>886.23099999999999</v>
      </c>
      <c r="F99" s="65">
        <v>886.23099999999999</v>
      </c>
      <c r="G99" s="65">
        <v>886.23099999999999</v>
      </c>
      <c r="H99" s="65">
        <f t="shared" si="7"/>
        <v>0</v>
      </c>
      <c r="I99" s="51"/>
      <c r="J99" s="64" t="s">
        <v>315</v>
      </c>
      <c r="K99" s="113"/>
    </row>
    <row r="100" spans="1:11" x14ac:dyDescent="0.2">
      <c r="A100" s="51">
        <v>4</v>
      </c>
      <c r="B100" s="52" t="s">
        <v>428</v>
      </c>
      <c r="C100" s="88" t="s">
        <v>353</v>
      </c>
      <c r="D100" s="51"/>
      <c r="E100" s="65">
        <v>1102.9000000000001</v>
      </c>
      <c r="F100" s="65">
        <v>1102.9000000000001</v>
      </c>
      <c r="G100" s="65">
        <v>1102.9000000000001</v>
      </c>
      <c r="H100" s="65">
        <f t="shared" si="7"/>
        <v>0</v>
      </c>
      <c r="I100" s="51"/>
      <c r="J100" s="64" t="s">
        <v>429</v>
      </c>
      <c r="K100" s="113"/>
    </row>
    <row r="101" spans="1:11" x14ac:dyDescent="0.2">
      <c r="A101" s="51">
        <v>5</v>
      </c>
      <c r="B101" s="52" t="s">
        <v>430</v>
      </c>
      <c r="C101" s="90" t="s">
        <v>414</v>
      </c>
      <c r="D101" s="51"/>
      <c r="E101" s="65">
        <v>437.6</v>
      </c>
      <c r="F101" s="65">
        <v>437.6</v>
      </c>
      <c r="G101" s="65">
        <v>437.6</v>
      </c>
      <c r="H101" s="65">
        <f t="shared" si="7"/>
        <v>0</v>
      </c>
      <c r="I101" s="51"/>
      <c r="J101" s="64" t="s">
        <v>429</v>
      </c>
      <c r="K101" s="113"/>
    </row>
    <row r="102" spans="1:11" x14ac:dyDescent="0.2">
      <c r="A102" s="51">
        <v>6</v>
      </c>
      <c r="B102" s="52" t="s">
        <v>431</v>
      </c>
      <c r="C102" s="88" t="s">
        <v>432</v>
      </c>
      <c r="D102" s="51"/>
      <c r="E102" s="65">
        <v>270.71899999999999</v>
      </c>
      <c r="F102" s="65">
        <v>270.71899999999999</v>
      </c>
      <c r="G102" s="65">
        <v>270.71899999999999</v>
      </c>
      <c r="H102" s="65">
        <f t="shared" si="7"/>
        <v>0</v>
      </c>
      <c r="I102" s="51"/>
      <c r="J102" s="64" t="s">
        <v>429</v>
      </c>
      <c r="K102" s="113"/>
    </row>
    <row r="103" spans="1:11" x14ac:dyDescent="0.2">
      <c r="A103" s="51">
        <v>7</v>
      </c>
      <c r="B103" s="60" t="s">
        <v>433</v>
      </c>
      <c r="C103" s="88" t="s">
        <v>343</v>
      </c>
      <c r="D103" s="51"/>
      <c r="E103" s="65">
        <v>46.633000000000003</v>
      </c>
      <c r="F103" s="65">
        <v>46.633000000000003</v>
      </c>
      <c r="G103" s="65">
        <v>46.633000000000003</v>
      </c>
      <c r="H103" s="65">
        <f t="shared" si="7"/>
        <v>0</v>
      </c>
      <c r="I103" s="51"/>
      <c r="J103" s="64" t="s">
        <v>429</v>
      </c>
      <c r="K103" s="113"/>
    </row>
    <row r="104" spans="1:11" ht="25.5" x14ac:dyDescent="0.2">
      <c r="A104" s="51">
        <v>8</v>
      </c>
      <c r="B104" s="60" t="s">
        <v>434</v>
      </c>
      <c r="C104" s="88" t="s">
        <v>353</v>
      </c>
      <c r="D104" s="51"/>
      <c r="E104" s="65">
        <v>261.28699999999998</v>
      </c>
      <c r="F104" s="65">
        <v>261.28699999999998</v>
      </c>
      <c r="G104" s="65">
        <v>261.28699999999998</v>
      </c>
      <c r="H104" s="65">
        <f t="shared" si="7"/>
        <v>0</v>
      </c>
      <c r="I104" s="51"/>
      <c r="J104" s="64" t="s">
        <v>315</v>
      </c>
      <c r="K104" s="113"/>
    </row>
    <row r="105" spans="1:11" ht="25.5" x14ac:dyDescent="0.2">
      <c r="A105" s="51">
        <v>9</v>
      </c>
      <c r="B105" s="60" t="s">
        <v>435</v>
      </c>
      <c r="C105" s="90" t="s">
        <v>351</v>
      </c>
      <c r="D105" s="51"/>
      <c r="E105" s="65">
        <v>807.9</v>
      </c>
      <c r="F105" s="65">
        <v>807.9</v>
      </c>
      <c r="G105" s="65">
        <v>807.9</v>
      </c>
      <c r="H105" s="65">
        <f t="shared" si="7"/>
        <v>0</v>
      </c>
      <c r="I105" s="51"/>
      <c r="J105" s="64" t="s">
        <v>315</v>
      </c>
      <c r="K105" s="113"/>
    </row>
    <row r="106" spans="1:11" ht="25.5" x14ac:dyDescent="0.2">
      <c r="A106" s="51">
        <v>10</v>
      </c>
      <c r="B106" s="60" t="s">
        <v>349</v>
      </c>
      <c r="C106" s="88" t="s">
        <v>402</v>
      </c>
      <c r="D106" s="51"/>
      <c r="E106" s="65">
        <v>1803.1</v>
      </c>
      <c r="F106" s="65">
        <v>1803.1</v>
      </c>
      <c r="G106" s="65">
        <v>1803.1</v>
      </c>
      <c r="H106" s="65">
        <f t="shared" si="7"/>
        <v>0</v>
      </c>
      <c r="I106" s="51"/>
      <c r="J106" s="64" t="s">
        <v>315</v>
      </c>
      <c r="K106" s="113"/>
    </row>
    <row r="107" spans="1:11" x14ac:dyDescent="0.2">
      <c r="A107" s="51">
        <v>11</v>
      </c>
      <c r="B107" s="60" t="s">
        <v>436</v>
      </c>
      <c r="C107" s="88" t="s">
        <v>437</v>
      </c>
      <c r="D107" s="51"/>
      <c r="E107" s="65">
        <v>1761.49</v>
      </c>
      <c r="F107" s="65">
        <v>1761.49</v>
      </c>
      <c r="G107" s="65">
        <v>1761.49</v>
      </c>
      <c r="H107" s="65">
        <f t="shared" si="7"/>
        <v>0</v>
      </c>
      <c r="I107" s="51"/>
      <c r="J107" s="64" t="s">
        <v>438</v>
      </c>
      <c r="K107" s="113"/>
    </row>
    <row r="108" spans="1:11" x14ac:dyDescent="0.2">
      <c r="A108" s="51">
        <v>12</v>
      </c>
      <c r="B108" s="60" t="s">
        <v>395</v>
      </c>
      <c r="C108" s="88" t="s">
        <v>385</v>
      </c>
      <c r="D108" s="51"/>
      <c r="E108" s="65">
        <v>393.8</v>
      </c>
      <c r="F108" s="65">
        <v>393.8</v>
      </c>
      <c r="G108" s="65">
        <v>393.8</v>
      </c>
      <c r="H108" s="65">
        <f t="shared" si="7"/>
        <v>0</v>
      </c>
      <c r="I108" s="51"/>
      <c r="J108" s="64" t="s">
        <v>296</v>
      </c>
      <c r="K108" s="113"/>
    </row>
    <row r="109" spans="1:11" x14ac:dyDescent="0.2">
      <c r="A109" s="51">
        <v>13</v>
      </c>
      <c r="B109" s="60" t="s">
        <v>291</v>
      </c>
      <c r="C109" s="88" t="s">
        <v>427</v>
      </c>
      <c r="D109" s="51"/>
      <c r="E109" s="65">
        <v>4908.75</v>
      </c>
      <c r="F109" s="65">
        <v>4908.75</v>
      </c>
      <c r="G109" s="65">
        <v>4908.75</v>
      </c>
      <c r="H109" s="65">
        <f t="shared" si="7"/>
        <v>0</v>
      </c>
      <c r="I109" s="51"/>
      <c r="J109" s="64" t="s">
        <v>429</v>
      </c>
      <c r="K109" s="113"/>
    </row>
    <row r="110" spans="1:11" x14ac:dyDescent="0.2">
      <c r="A110" s="51">
        <v>14</v>
      </c>
      <c r="B110" s="114" t="s">
        <v>439</v>
      </c>
      <c r="C110" s="88" t="s">
        <v>440</v>
      </c>
      <c r="D110" s="93"/>
      <c r="E110" s="65">
        <v>66.099999999999994</v>
      </c>
      <c r="F110" s="65">
        <v>66.099999999999994</v>
      </c>
      <c r="G110" s="65">
        <v>66.099999999999994</v>
      </c>
      <c r="H110" s="65">
        <f t="shared" si="7"/>
        <v>0</v>
      </c>
      <c r="I110" s="64"/>
      <c r="J110" s="115"/>
      <c r="K110" s="53"/>
    </row>
    <row r="111" spans="1:11" ht="51" x14ac:dyDescent="0.2">
      <c r="A111" s="51">
        <v>15</v>
      </c>
      <c r="B111" s="60" t="s">
        <v>382</v>
      </c>
      <c r="C111" s="88" t="s">
        <v>441</v>
      </c>
      <c r="D111" s="93"/>
      <c r="E111" s="89">
        <f>54149.2*12/100</f>
        <v>6497.9039999999986</v>
      </c>
      <c r="F111" s="89">
        <f>54149.2*12/100</f>
        <v>6497.9039999999986</v>
      </c>
      <c r="G111" s="63">
        <v>0</v>
      </c>
      <c r="H111" s="65">
        <f t="shared" si="7"/>
        <v>6497.9039999999986</v>
      </c>
      <c r="I111" s="64"/>
      <c r="J111" s="115"/>
      <c r="K111" s="53"/>
    </row>
    <row r="112" spans="1:11" x14ac:dyDescent="0.2">
      <c r="A112" s="84"/>
      <c r="B112" s="110" t="s">
        <v>383</v>
      </c>
      <c r="C112" s="97"/>
      <c r="D112" s="84"/>
      <c r="E112" s="116">
        <f>SUM(E97:E111)</f>
        <v>21127.674999999996</v>
      </c>
      <c r="F112" s="116">
        <f t="shared" ref="F112:H112" si="8">SUM(F97:F111)</f>
        <v>21127.674999999996</v>
      </c>
      <c r="G112" s="116">
        <f t="shared" si="8"/>
        <v>14629.770999999999</v>
      </c>
      <c r="H112" s="116">
        <f t="shared" si="8"/>
        <v>6497.9039999999986</v>
      </c>
      <c r="I112" s="116"/>
      <c r="J112" s="87"/>
      <c r="K112" s="116"/>
    </row>
    <row r="113" spans="1:11" x14ac:dyDescent="0.2">
      <c r="B113" s="109" t="s">
        <v>442</v>
      </c>
    </row>
    <row r="114" spans="1:11" ht="25.5" x14ac:dyDescent="0.2">
      <c r="A114" s="51">
        <v>1</v>
      </c>
      <c r="B114" s="52" t="s">
        <v>362</v>
      </c>
      <c r="C114" s="65" t="s">
        <v>443</v>
      </c>
      <c r="D114" s="54"/>
      <c r="E114" s="65">
        <v>22712.68</v>
      </c>
      <c r="F114" s="65">
        <v>22712.68</v>
      </c>
      <c r="G114" s="65">
        <v>22712.68</v>
      </c>
      <c r="H114" s="65">
        <v>0</v>
      </c>
      <c r="I114" s="53"/>
      <c r="J114" s="64" t="s">
        <v>315</v>
      </c>
      <c r="K114" s="113"/>
    </row>
    <row r="115" spans="1:11" ht="25.5" x14ac:dyDescent="0.2">
      <c r="A115" s="51">
        <v>2</v>
      </c>
      <c r="B115" s="52" t="s">
        <v>444</v>
      </c>
      <c r="C115" s="88" t="s">
        <v>314</v>
      </c>
      <c r="D115" s="51"/>
      <c r="E115" s="65">
        <v>190.74799999999999</v>
      </c>
      <c r="F115" s="65">
        <v>190.74799999999999</v>
      </c>
      <c r="G115" s="65">
        <v>190.74799999999999</v>
      </c>
      <c r="H115" s="65">
        <v>0</v>
      </c>
      <c r="I115" s="51"/>
      <c r="J115" s="64" t="s">
        <v>315</v>
      </c>
      <c r="K115" s="113"/>
    </row>
    <row r="116" spans="1:11" ht="25.5" x14ac:dyDescent="0.2">
      <c r="A116" s="51">
        <v>3</v>
      </c>
      <c r="B116" s="52" t="s">
        <v>445</v>
      </c>
      <c r="C116" s="88" t="s">
        <v>402</v>
      </c>
      <c r="D116" s="51"/>
      <c r="E116" s="65">
        <v>672.84500000000003</v>
      </c>
      <c r="F116" s="65">
        <v>672.84500000000003</v>
      </c>
      <c r="G116" s="65">
        <v>672.84500000000003</v>
      </c>
      <c r="H116" s="65">
        <f t="shared" ref="H116:H125" si="9">F116-G116</f>
        <v>0</v>
      </c>
      <c r="I116" s="51"/>
      <c r="J116" s="64" t="s">
        <v>315</v>
      </c>
      <c r="K116" s="113"/>
    </row>
    <row r="117" spans="1:11" ht="25.5" x14ac:dyDescent="0.2">
      <c r="A117" s="51">
        <v>4</v>
      </c>
      <c r="B117" s="52" t="s">
        <v>446</v>
      </c>
      <c r="C117" s="88" t="s">
        <v>427</v>
      </c>
      <c r="D117" s="51"/>
      <c r="E117" s="65">
        <v>12559.47</v>
      </c>
      <c r="F117" s="65">
        <v>12559.47</v>
      </c>
      <c r="G117" s="65">
        <v>12559.47</v>
      </c>
      <c r="H117" s="65">
        <f t="shared" si="9"/>
        <v>0</v>
      </c>
      <c r="I117" s="51"/>
      <c r="J117" s="64" t="s">
        <v>447</v>
      </c>
      <c r="K117" s="113"/>
    </row>
    <row r="118" spans="1:11" ht="25.5" x14ac:dyDescent="0.2">
      <c r="A118" s="51">
        <v>5</v>
      </c>
      <c r="B118" s="52" t="s">
        <v>448</v>
      </c>
      <c r="C118" s="90" t="s">
        <v>381</v>
      </c>
      <c r="D118" s="51"/>
      <c r="E118" s="65">
        <v>9108.9079999999994</v>
      </c>
      <c r="F118" s="65">
        <v>9108.9079999999994</v>
      </c>
      <c r="G118" s="65">
        <v>9108.9079999999994</v>
      </c>
      <c r="H118" s="65">
        <f t="shared" si="9"/>
        <v>0</v>
      </c>
      <c r="I118" s="51"/>
      <c r="J118" s="64" t="s">
        <v>447</v>
      </c>
      <c r="K118" s="113"/>
    </row>
    <row r="119" spans="1:11" ht="25.5" x14ac:dyDescent="0.2">
      <c r="A119" s="51">
        <v>6</v>
      </c>
      <c r="B119" s="52" t="s">
        <v>449</v>
      </c>
      <c r="C119" s="88" t="s">
        <v>337</v>
      </c>
      <c r="D119" s="51"/>
      <c r="E119" s="65">
        <v>375.375</v>
      </c>
      <c r="F119" s="65">
        <v>375.375</v>
      </c>
      <c r="G119" s="65">
        <v>375.375</v>
      </c>
      <c r="H119" s="65">
        <f t="shared" si="9"/>
        <v>0</v>
      </c>
      <c r="I119" s="51"/>
      <c r="J119" s="64" t="s">
        <v>315</v>
      </c>
      <c r="K119" s="113"/>
    </row>
    <row r="120" spans="1:11" ht="25.5" x14ac:dyDescent="0.2">
      <c r="A120" s="51">
        <v>7</v>
      </c>
      <c r="B120" s="60" t="s">
        <v>450</v>
      </c>
      <c r="C120" s="88" t="s">
        <v>451</v>
      </c>
      <c r="D120" s="51"/>
      <c r="E120" s="65">
        <v>1904.768</v>
      </c>
      <c r="F120" s="65">
        <v>1904.768</v>
      </c>
      <c r="G120" s="65">
        <v>1904.768</v>
      </c>
      <c r="H120" s="65">
        <f t="shared" si="9"/>
        <v>0</v>
      </c>
      <c r="I120" s="51"/>
      <c r="J120" s="64" t="s">
        <v>447</v>
      </c>
      <c r="K120" s="113"/>
    </row>
    <row r="121" spans="1:11" ht="24" customHeight="1" x14ac:dyDescent="0.2">
      <c r="A121" s="51">
        <v>8</v>
      </c>
      <c r="B121" s="60" t="s">
        <v>362</v>
      </c>
      <c r="C121" s="88" t="s">
        <v>314</v>
      </c>
      <c r="D121" s="51"/>
      <c r="E121" s="65" t="s">
        <v>452</v>
      </c>
      <c r="F121" s="65" t="s">
        <v>452</v>
      </c>
      <c r="G121" s="65" t="s">
        <v>452</v>
      </c>
      <c r="H121" s="65">
        <f t="shared" si="9"/>
        <v>0</v>
      </c>
      <c r="I121" s="51"/>
      <c r="J121" s="64" t="s">
        <v>315</v>
      </c>
      <c r="K121" s="113"/>
    </row>
    <row r="122" spans="1:11" ht="25.5" x14ac:dyDescent="0.2">
      <c r="A122" s="51">
        <v>9</v>
      </c>
      <c r="B122" s="60" t="s">
        <v>453</v>
      </c>
      <c r="C122" s="90" t="s">
        <v>454</v>
      </c>
      <c r="D122" s="51"/>
      <c r="E122" s="65">
        <v>348.75200000000001</v>
      </c>
      <c r="F122" s="65">
        <v>348.75200000000001</v>
      </c>
      <c r="G122" s="65">
        <v>348.75200000000001</v>
      </c>
      <c r="H122" s="65">
        <f t="shared" si="9"/>
        <v>0</v>
      </c>
      <c r="I122" s="51"/>
      <c r="J122" s="64" t="s">
        <v>315</v>
      </c>
      <c r="K122" s="113"/>
    </row>
    <row r="123" spans="1:11" ht="25.5" x14ac:dyDescent="0.2">
      <c r="A123" s="51">
        <v>10</v>
      </c>
      <c r="B123" s="60" t="s">
        <v>455</v>
      </c>
      <c r="C123" s="88" t="s">
        <v>294</v>
      </c>
      <c r="D123" s="51"/>
      <c r="E123" s="65">
        <v>23.1</v>
      </c>
      <c r="F123" s="65">
        <v>23.1</v>
      </c>
      <c r="G123" s="65">
        <v>23.1</v>
      </c>
      <c r="H123" s="65">
        <f t="shared" si="9"/>
        <v>0</v>
      </c>
      <c r="I123" s="51"/>
      <c r="J123" s="64" t="s">
        <v>315</v>
      </c>
      <c r="K123" s="113"/>
    </row>
    <row r="124" spans="1:11" ht="25.5" x14ac:dyDescent="0.2">
      <c r="A124" s="51">
        <v>11</v>
      </c>
      <c r="B124" s="60" t="s">
        <v>456</v>
      </c>
      <c r="C124" s="88" t="s">
        <v>402</v>
      </c>
      <c r="D124" s="51"/>
      <c r="E124" s="65">
        <v>194.63300000000001</v>
      </c>
      <c r="F124" s="65">
        <v>194.63300000000001</v>
      </c>
      <c r="G124" s="65">
        <v>194.63300000000001</v>
      </c>
      <c r="H124" s="65">
        <v>0</v>
      </c>
      <c r="I124" s="51"/>
      <c r="J124" s="64" t="s">
        <v>315</v>
      </c>
      <c r="K124" s="113"/>
    </row>
    <row r="125" spans="1:11" ht="24" customHeight="1" x14ac:dyDescent="0.2">
      <c r="A125" s="51">
        <v>12</v>
      </c>
      <c r="B125" s="60" t="s">
        <v>291</v>
      </c>
      <c r="C125" s="88" t="s">
        <v>381</v>
      </c>
      <c r="D125" s="51"/>
      <c r="E125" s="65">
        <v>3118.5</v>
      </c>
      <c r="F125" s="65">
        <v>3118.5</v>
      </c>
      <c r="G125" s="65">
        <v>3118.5</v>
      </c>
      <c r="H125" s="65">
        <f t="shared" si="9"/>
        <v>0</v>
      </c>
      <c r="I125" s="51"/>
      <c r="J125" s="64" t="s">
        <v>447</v>
      </c>
      <c r="K125" s="113"/>
    </row>
    <row r="126" spans="1:11" x14ac:dyDescent="0.2">
      <c r="A126" s="84"/>
      <c r="B126" s="85" t="s">
        <v>383</v>
      </c>
      <c r="C126" s="86"/>
      <c r="D126" s="86"/>
      <c r="E126" s="84">
        <f>SUM(E114:E125)</f>
        <v>51209.778999999995</v>
      </c>
      <c r="F126" s="84">
        <f t="shared" ref="F126:H126" si="10">SUM(F114:F125)</f>
        <v>51209.778999999995</v>
      </c>
      <c r="G126" s="84">
        <f t="shared" si="10"/>
        <v>51209.778999999995</v>
      </c>
      <c r="H126" s="84">
        <f t="shared" si="10"/>
        <v>0</v>
      </c>
      <c r="I126" s="84"/>
      <c r="J126" s="117"/>
      <c r="K126" s="116"/>
    </row>
    <row r="127" spans="1:11" x14ac:dyDescent="0.2">
      <c r="B127" s="109" t="s">
        <v>457</v>
      </c>
    </row>
    <row r="128" spans="1:11" ht="24" customHeight="1" x14ac:dyDescent="0.2">
      <c r="A128" s="51">
        <v>1</v>
      </c>
      <c r="B128" s="52" t="s">
        <v>291</v>
      </c>
      <c r="C128" s="65" t="s">
        <v>402</v>
      </c>
      <c r="D128" s="54"/>
      <c r="E128" s="89">
        <v>410</v>
      </c>
      <c r="F128" s="89">
        <v>410</v>
      </c>
      <c r="G128" s="89">
        <v>410</v>
      </c>
      <c r="H128" s="65">
        <v>0</v>
      </c>
      <c r="I128" s="53"/>
      <c r="J128" s="64" t="s">
        <v>458</v>
      </c>
      <c r="K128" s="113"/>
    </row>
    <row r="129" spans="1:11" x14ac:dyDescent="0.2">
      <c r="A129" s="84"/>
      <c r="B129" s="85" t="s">
        <v>383</v>
      </c>
      <c r="C129" s="86"/>
      <c r="D129" s="86"/>
      <c r="E129" s="98">
        <v>410</v>
      </c>
      <c r="F129" s="98">
        <v>410</v>
      </c>
      <c r="G129" s="98">
        <v>410</v>
      </c>
      <c r="H129" s="86">
        <f>SUM(H117:H128)</f>
        <v>0</v>
      </c>
      <c r="I129" s="86"/>
      <c r="J129" s="117"/>
      <c r="K129" s="116"/>
    </row>
    <row r="130" spans="1:11" ht="7.5" customHeight="1" x14ac:dyDescent="0.2">
      <c r="K130"/>
    </row>
    <row r="131" spans="1:11" ht="21" customHeight="1" x14ac:dyDescent="0.25">
      <c r="A131" s="118"/>
      <c r="B131" s="119" t="s">
        <v>383</v>
      </c>
      <c r="C131" s="120"/>
      <c r="D131" s="120"/>
      <c r="E131" s="121">
        <f>E18+E62+E80+E95+E112+E126+E129</f>
        <v>802258.60580000002</v>
      </c>
      <c r="F131" s="170">
        <f t="shared" ref="F131:H131" si="11">F18+F62+F80+F95+F112+F126+F129</f>
        <v>802935.2061999999</v>
      </c>
      <c r="G131" s="121">
        <f t="shared" si="11"/>
        <v>426922.53950000001</v>
      </c>
      <c r="H131" s="170">
        <f t="shared" si="11"/>
        <v>376012.6667</v>
      </c>
      <c r="I131" s="120"/>
      <c r="J131" s="121"/>
      <c r="K131" s="120"/>
    </row>
    <row r="132" spans="1:11" x14ac:dyDescent="0.2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</row>
    <row r="133" spans="1:11" x14ac:dyDescent="0.2">
      <c r="K133"/>
    </row>
    <row r="134" spans="1:11" x14ac:dyDescent="0.2">
      <c r="K134"/>
    </row>
    <row r="135" spans="1:11" x14ac:dyDescent="0.2">
      <c r="K135"/>
    </row>
    <row r="136" spans="1:11" x14ac:dyDescent="0.2">
      <c r="K136"/>
    </row>
    <row r="137" spans="1:11" x14ac:dyDescent="0.2">
      <c r="K137"/>
    </row>
    <row r="138" spans="1:11" x14ac:dyDescent="0.2">
      <c r="K138"/>
    </row>
    <row r="139" spans="1:11" x14ac:dyDescent="0.2">
      <c r="K139"/>
    </row>
    <row r="140" spans="1:11" x14ac:dyDescent="0.2">
      <c r="K140"/>
    </row>
    <row r="141" spans="1:11" x14ac:dyDescent="0.2">
      <c r="K141"/>
    </row>
    <row r="142" spans="1:11" x14ac:dyDescent="0.2">
      <c r="K142"/>
    </row>
    <row r="143" spans="1:11" x14ac:dyDescent="0.2">
      <c r="K143"/>
    </row>
    <row r="144" spans="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</sheetData>
  <mergeCells count="16">
    <mergeCell ref="A6:K6"/>
    <mergeCell ref="A19:K19"/>
    <mergeCell ref="G4:G5"/>
    <mergeCell ref="H4:H5"/>
    <mergeCell ref="I4:I5"/>
    <mergeCell ref="J4:J5"/>
    <mergeCell ref="K4:K5"/>
    <mergeCell ref="I1:K1"/>
    <mergeCell ref="A2:L2"/>
    <mergeCell ref="A3:K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հավելված 2</vt:lpstr>
      <vt:lpstr>հավելված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user16</cp:lastModifiedBy>
  <cp:lastPrinted>2020-06-11T06:07:08Z</cp:lastPrinted>
  <dcterms:created xsi:type="dcterms:W3CDTF">2018-01-16T17:02:07Z</dcterms:created>
  <dcterms:modified xsi:type="dcterms:W3CDTF">2020-06-11T06:07:11Z</dcterms:modified>
</cp:coreProperties>
</file>