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Tegh2022\Ավագանու նիստեր\"/>
    </mc:Choice>
  </mc:AlternateContent>
  <bookViews>
    <workbookView xWindow="0" yWindow="0" windowWidth="28800" windowHeight="12480" activeTab="6"/>
  </bookViews>
  <sheets>
    <sheet name="blanc" sheetId="9" r:id="rId1"/>
    <sheet name="Sheet1" sheetId="2" r:id="rId2"/>
    <sheet name="Sheet2" sheetId="3" r:id="rId3"/>
    <sheet name="Sheet3" sheetId="4" r:id="rId4"/>
    <sheet name="Sheet4" sheetId="5" r:id="rId5"/>
    <sheet name="Sheet5" sheetId="6" r:id="rId6"/>
    <sheet name="Sheet6" sheetId="8" r:id="rId7"/>
  </sheets>
  <definedNames>
    <definedName name="_xlnm.Print_Titles" localSheetId="1">Sheet1!$4:$7</definedName>
    <definedName name="_xlnm.Print_Titles" localSheetId="2">Sheet2!$5:$7</definedName>
    <definedName name="_xlnm.Print_Titles" localSheetId="3">Sheet3!$5:$7</definedName>
    <definedName name="_xlnm.Print_Titles" localSheetId="5">Sheet5!$2:$4</definedName>
    <definedName name="_xlnm.Print_Area" localSheetId="1">Sheet1!$A$1:$F$141</definedName>
  </definedNames>
  <calcPr calcId="162913"/>
</workbook>
</file>

<file path=xl/calcChain.xml><?xml version="1.0" encoding="utf-8"?>
<calcChain xmlns="http://schemas.openxmlformats.org/spreadsheetml/2006/main">
  <c r="H245" i="8" l="1"/>
  <c r="H249" i="8"/>
  <c r="H62" i="8"/>
  <c r="H25" i="8"/>
  <c r="E119" i="4"/>
  <c r="E53" i="4"/>
  <c r="H97" i="3"/>
  <c r="H108" i="3"/>
  <c r="H33" i="3"/>
  <c r="H13" i="3"/>
  <c r="H343" i="8" l="1"/>
  <c r="G19" i="8"/>
  <c r="G20" i="8"/>
  <c r="G15" i="8"/>
  <c r="G16" i="8"/>
  <c r="G17" i="8"/>
  <c r="G18" i="8"/>
  <c r="G21" i="8"/>
  <c r="G23" i="8"/>
  <c r="G25" i="8"/>
  <c r="G26" i="8"/>
  <c r="G27" i="8"/>
  <c r="G28" i="8"/>
  <c r="G29" i="8"/>
  <c r="G30" i="8"/>
  <c r="G31" i="8"/>
  <c r="G33" i="8"/>
  <c r="G46" i="8"/>
  <c r="G47" i="8"/>
  <c r="G50" i="8"/>
  <c r="G56" i="8"/>
  <c r="G58" i="8"/>
  <c r="G60" i="8"/>
  <c r="G61" i="8"/>
  <c r="G62" i="8"/>
  <c r="G63" i="8"/>
  <c r="G64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23" i="8"/>
  <c r="G224" i="8"/>
  <c r="G225" i="8"/>
  <c r="G226" i="8"/>
  <c r="G229" i="8"/>
  <c r="G230" i="8"/>
  <c r="G231" i="8"/>
  <c r="G232" i="8"/>
  <c r="G233" i="8"/>
  <c r="G234" i="8"/>
  <c r="G235" i="8"/>
  <c r="G236" i="8"/>
  <c r="G237" i="8"/>
  <c r="G238" i="8"/>
  <c r="G243" i="8"/>
  <c r="G244" i="8"/>
  <c r="G245" i="8"/>
  <c r="G249" i="8"/>
  <c r="G252" i="8"/>
  <c r="G253" i="8"/>
  <c r="G254" i="8"/>
  <c r="G255" i="8"/>
  <c r="G262" i="8"/>
  <c r="G263" i="8"/>
  <c r="G265" i="8"/>
  <c r="G270" i="8"/>
  <c r="G271" i="8"/>
  <c r="G272" i="8"/>
  <c r="G273" i="8"/>
  <c r="G280" i="8"/>
  <c r="G281" i="8"/>
  <c r="G282" i="8"/>
  <c r="G283" i="8"/>
  <c r="G284" i="8"/>
  <c r="G292" i="8"/>
  <c r="G293" i="8"/>
  <c r="G294" i="8"/>
  <c r="G306" i="8"/>
  <c r="G307" i="8"/>
  <c r="G308" i="8"/>
  <c r="G309" i="8"/>
  <c r="G316" i="8"/>
  <c r="G324" i="8"/>
  <c r="G325" i="8"/>
  <c r="G326" i="8"/>
  <c r="G327" i="8"/>
  <c r="G328" i="8"/>
  <c r="G329" i="8"/>
  <c r="G330" i="8"/>
  <c r="G331" i="8"/>
  <c r="G332" i="8"/>
  <c r="G333" i="8"/>
  <c r="G335" i="8"/>
  <c r="G343" i="8"/>
  <c r="G345" i="8"/>
  <c r="G346" i="8"/>
  <c r="G347" i="8"/>
  <c r="E148" i="4"/>
  <c r="E144" i="4"/>
  <c r="D144" i="4" s="1"/>
  <c r="E133" i="4"/>
  <c r="D60" i="4"/>
  <c r="E36" i="4"/>
  <c r="D9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6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2" i="4"/>
  <c r="D43" i="4"/>
  <c r="D44" i="4"/>
  <c r="D45" i="4"/>
  <c r="D46" i="4"/>
  <c r="D47" i="4"/>
  <c r="D48" i="4"/>
  <c r="D49" i="4"/>
  <c r="D50" i="4"/>
  <c r="D52" i="4"/>
  <c r="D53" i="4"/>
  <c r="D55" i="4"/>
  <c r="D56" i="4"/>
  <c r="D57" i="4"/>
  <c r="D59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4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3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5" i="4"/>
  <c r="D166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E27" i="4"/>
  <c r="D27" i="4" s="1"/>
  <c r="G306" i="3"/>
  <c r="H146" i="3"/>
  <c r="G146" i="3" s="1"/>
  <c r="G10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6" i="3"/>
  <c r="G47" i="3"/>
  <c r="G48" i="3"/>
  <c r="G49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90" i="3"/>
  <c r="G91" i="3"/>
  <c r="G92" i="3"/>
  <c r="G93" i="3"/>
  <c r="G94" i="3"/>
  <c r="G96" i="3"/>
  <c r="G97" i="3"/>
  <c r="G98" i="3"/>
  <c r="G99" i="3"/>
  <c r="G100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3" i="3"/>
  <c r="G145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60" i="3"/>
  <c r="G161" i="3"/>
  <c r="G163" i="3"/>
  <c r="G164" i="3"/>
  <c r="G165" i="3"/>
  <c r="G166" i="3"/>
  <c r="G167" i="3"/>
  <c r="G168" i="3"/>
  <c r="G169" i="3"/>
  <c r="G171" i="3"/>
  <c r="G172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2" i="3"/>
  <c r="G213" i="3"/>
  <c r="G214" i="3"/>
  <c r="G215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1" i="3"/>
  <c r="G232" i="3"/>
  <c r="G233" i="3"/>
  <c r="G234" i="3"/>
  <c r="G235" i="3"/>
  <c r="G236" i="3"/>
  <c r="G237" i="3"/>
  <c r="G238" i="3"/>
  <c r="G239" i="3"/>
  <c r="G240" i="3"/>
  <c r="G242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4" i="3"/>
  <c r="G295" i="3"/>
  <c r="G296" i="3"/>
  <c r="G297" i="3"/>
  <c r="G298" i="3"/>
  <c r="G299" i="3"/>
  <c r="G300" i="3"/>
  <c r="G301" i="3"/>
  <c r="G302" i="3"/>
  <c r="G303" i="3"/>
  <c r="G305" i="3"/>
  <c r="G307" i="3"/>
  <c r="G308" i="3"/>
  <c r="H20" i="3"/>
  <c r="E11" i="2"/>
  <c r="D11" i="2"/>
  <c r="D13" i="2"/>
  <c r="D15" i="2"/>
  <c r="D16" i="2"/>
  <c r="D18" i="2"/>
  <c r="D19" i="2"/>
  <c r="D20" i="2"/>
  <c r="D23" i="2"/>
  <c r="D31" i="2"/>
  <c r="D33" i="2"/>
  <c r="D34" i="2"/>
  <c r="D57" i="2"/>
  <c r="D71" i="2"/>
  <c r="D74" i="2"/>
  <c r="D91" i="2"/>
  <c r="D100" i="2"/>
  <c r="D102" i="2"/>
  <c r="D104" i="2"/>
  <c r="D112" i="2"/>
  <c r="D115" i="2"/>
  <c r="D117" i="2"/>
  <c r="D118" i="2"/>
  <c r="D119" i="2"/>
  <c r="D138" i="2"/>
  <c r="D141" i="2"/>
  <c r="D8" i="2"/>
  <c r="H268" i="8" l="1"/>
  <c r="G268" i="8" s="1"/>
  <c r="G354" i="8" l="1"/>
  <c r="H334" i="8"/>
  <c r="G334" i="8" s="1"/>
  <c r="H264" i="8"/>
  <c r="G264" i="8" s="1"/>
  <c r="H144" i="3"/>
  <c r="G144" i="3" s="1"/>
  <c r="H299" i="8" l="1"/>
  <c r="H181" i="3"/>
  <c r="H50" i="3" l="1"/>
  <c r="H45" i="3" l="1"/>
  <c r="G45" i="3" s="1"/>
  <c r="G50" i="3"/>
  <c r="H322" i="8" l="1"/>
  <c r="G322" i="8" s="1"/>
  <c r="H31" i="3" l="1"/>
  <c r="G31" i="3" s="1"/>
  <c r="H251" i="8" l="1"/>
  <c r="G251" i="8" s="1"/>
  <c r="H173" i="3"/>
  <c r="G173" i="3" s="1"/>
  <c r="H247" i="8" l="1"/>
  <c r="G247" i="8" s="1"/>
  <c r="H11" i="3"/>
  <c r="G11" i="3" s="1"/>
  <c r="H101" i="3"/>
  <c r="G101" i="3" l="1"/>
  <c r="H246" i="8"/>
  <c r="G246" i="8" s="1"/>
  <c r="H241" i="8" l="1"/>
  <c r="G241" i="8" s="1"/>
  <c r="D26" i="6" l="1"/>
  <c r="E28" i="6"/>
  <c r="H9" i="3"/>
  <c r="G9" i="3" s="1"/>
  <c r="H95" i="3"/>
  <c r="H114" i="3"/>
  <c r="G114" i="3" s="1"/>
  <c r="H159" i="3"/>
  <c r="H170" i="3"/>
  <c r="G170" i="3" s="1"/>
  <c r="H179" i="3"/>
  <c r="H216" i="3"/>
  <c r="G216" i="3" s="1"/>
  <c r="H230" i="3"/>
  <c r="G230" i="3" s="1"/>
  <c r="H243" i="3"/>
  <c r="H293" i="3"/>
  <c r="G95" i="3" l="1"/>
  <c r="H89" i="3"/>
  <c r="H272" i="3"/>
  <c r="G272" i="3" s="1"/>
  <c r="G293" i="3"/>
  <c r="H241" i="3"/>
  <c r="G241" i="3" s="1"/>
  <c r="G243" i="3"/>
  <c r="H142" i="3"/>
  <c r="G142" i="3" s="1"/>
  <c r="G159" i="3"/>
  <c r="H162" i="3"/>
  <c r="G162" i="3" s="1"/>
  <c r="G89" i="3"/>
  <c r="H211" i="3"/>
  <c r="G211" i="3" s="1"/>
  <c r="E10" i="4"/>
  <c r="D10" i="4" s="1"/>
  <c r="H54" i="8"/>
  <c r="G54" i="8" s="1"/>
  <c r="H221" i="8"/>
  <c r="G221" i="8" s="1"/>
  <c r="H305" i="8"/>
  <c r="H278" i="8"/>
  <c r="G278" i="8" s="1"/>
  <c r="H290" i="8"/>
  <c r="G290" i="8" s="1"/>
  <c r="H43" i="8"/>
  <c r="H303" i="8" l="1"/>
  <c r="G303" i="8" s="1"/>
  <c r="G305" i="8"/>
  <c r="H39" i="8"/>
  <c r="G39" i="8" s="1"/>
  <c r="G43" i="8"/>
  <c r="H13" i="8"/>
  <c r="G13" i="8" s="1"/>
  <c r="E115" i="2"/>
  <c r="E13" i="2"/>
  <c r="H297" i="8" l="1"/>
  <c r="H352" i="8" l="1"/>
  <c r="H341" i="8"/>
  <c r="G341" i="8" s="1"/>
  <c r="H295" i="8"/>
  <c r="H314" i="8"/>
  <c r="H288" i="8"/>
  <c r="G288" i="8" s="1"/>
  <c r="H276" i="8"/>
  <c r="G276" i="8" s="1"/>
  <c r="H260" i="8"/>
  <c r="H250" i="8"/>
  <c r="G250" i="8" s="1"/>
  <c r="H258" i="8" l="1"/>
  <c r="G258" i="8" s="1"/>
  <c r="G260" i="8"/>
  <c r="H348" i="8"/>
  <c r="G348" i="8" s="1"/>
  <c r="G352" i="8"/>
  <c r="H312" i="8"/>
  <c r="G312" i="8" s="1"/>
  <c r="G314" i="8"/>
  <c r="H274" i="8"/>
  <c r="G274" i="8" s="1"/>
  <c r="H11" i="8" l="1"/>
  <c r="G11" i="8" s="1"/>
  <c r="H52" i="8"/>
  <c r="G52" i="8" s="1"/>
  <c r="H340" i="8"/>
  <c r="G340" i="8" s="1"/>
  <c r="H318" i="8"/>
  <c r="G318" i="8" s="1"/>
  <c r="H302" i="8"/>
  <c r="G302" i="8" s="1"/>
  <c r="H266" i="8"/>
  <c r="H239" i="8"/>
  <c r="H256" i="8" l="1"/>
  <c r="G256" i="8" s="1"/>
  <c r="G266" i="8"/>
  <c r="H227" i="8"/>
  <c r="G227" i="8" s="1"/>
  <c r="G239" i="8"/>
  <c r="H9" i="8"/>
  <c r="G9" i="8" s="1"/>
  <c r="H219" i="8"/>
  <c r="G219" i="8" s="1"/>
  <c r="H217" i="8" l="1"/>
  <c r="G217" i="8" s="1"/>
  <c r="H8" i="8" l="1"/>
  <c r="G8" i="8" s="1"/>
  <c r="E71" i="2" l="1"/>
  <c r="E57" i="2" s="1"/>
  <c r="E33" i="2"/>
  <c r="E18" i="2"/>
  <c r="E41" i="4"/>
  <c r="D41" i="4" s="1"/>
  <c r="E58" i="4"/>
  <c r="D58" i="4" s="1"/>
  <c r="E127" i="4"/>
  <c r="D127" i="4" s="1"/>
  <c r="E167" i="4"/>
  <c r="E85" i="4"/>
  <c r="D85" i="4" s="1"/>
  <c r="E51" i="4"/>
  <c r="D51" i="4" s="1"/>
  <c r="H306" i="3"/>
  <c r="H304" i="3"/>
  <c r="E112" i="2"/>
  <c r="E138" i="2"/>
  <c r="E100" i="2"/>
  <c r="E54" i="4"/>
  <c r="D54" i="4" s="1"/>
  <c r="F56" i="2"/>
  <c r="D57" i="6"/>
  <c r="D56" i="6"/>
  <c r="D53" i="6"/>
  <c r="D52" i="6"/>
  <c r="D47" i="6"/>
  <c r="D46" i="6"/>
  <c r="D25" i="6"/>
  <c r="D24" i="6"/>
  <c r="D21" i="6"/>
  <c r="D20" i="6"/>
  <c r="D19" i="6"/>
  <c r="D40" i="5"/>
  <c r="D39" i="5"/>
  <c r="D36" i="5"/>
  <c r="D35" i="5"/>
  <c r="D28" i="5"/>
  <c r="D27" i="5"/>
  <c r="F54" i="6"/>
  <c r="F50" i="6"/>
  <c r="D50" i="6" s="1"/>
  <c r="F44" i="6"/>
  <c r="D44" i="6" s="1"/>
  <c r="F22" i="6"/>
  <c r="F17" i="6"/>
  <c r="D17" i="6" s="1"/>
  <c r="F37" i="5"/>
  <c r="D37" i="5"/>
  <c r="F33" i="5"/>
  <c r="D33" i="5" s="1"/>
  <c r="F25" i="5"/>
  <c r="D25" i="5"/>
  <c r="E54" i="6"/>
  <c r="D54" i="6" s="1"/>
  <c r="E22" i="6"/>
  <c r="D22" i="6" s="1"/>
  <c r="E29" i="5"/>
  <c r="E23" i="5" s="1"/>
  <c r="E164" i="4" l="1"/>
  <c r="D164" i="4" s="1"/>
  <c r="D167" i="4"/>
  <c r="H8" i="3"/>
  <c r="G8" i="3" s="1"/>
  <c r="G304" i="3"/>
  <c r="E23" i="2"/>
  <c r="E20" i="2" s="1"/>
  <c r="E25" i="4"/>
  <c r="D25" i="4" s="1"/>
  <c r="F48" i="6"/>
  <c r="F42" i="6" s="1"/>
  <c r="F31" i="5"/>
  <c r="E48" i="6"/>
  <c r="E83" i="4"/>
  <c r="D83" i="4" s="1"/>
  <c r="E91" i="2"/>
  <c r="E8" i="4"/>
  <c r="D8" i="4" s="1"/>
  <c r="E142" i="4" l="1"/>
  <c r="D142" i="4" s="1"/>
  <c r="D31" i="5"/>
  <c r="F29" i="5"/>
  <c r="D48" i="6"/>
  <c r="E42" i="6"/>
  <c r="D42" i="6" s="1"/>
  <c r="E8" i="2"/>
  <c r="D29" i="5" l="1"/>
  <c r="F23" i="5"/>
  <c r="D23" i="5" s="1"/>
</calcChain>
</file>

<file path=xl/sharedStrings.xml><?xml version="1.0" encoding="utf-8"?>
<sst xmlns="http://schemas.openxmlformats.org/spreadsheetml/2006/main" count="3084" uniqueCount="1001">
  <si>
    <t>ì³ï³éáÕçáõÃÛáõÝ</t>
  </si>
  <si>
    <t>Sickness</t>
  </si>
  <si>
    <t>²Ý³ßË³ïáõÝ³ÏáõÃÛáõÝ</t>
  </si>
  <si>
    <t>Disability</t>
  </si>
  <si>
    <t>Ì»ñáõÃÛáõÝ</t>
  </si>
  <si>
    <t>Old Age</t>
  </si>
  <si>
    <t>Old age</t>
  </si>
  <si>
    <t xml:space="preserve">Ð³ñ³½³ïÇÝ Ïáñóñ³Í ³ÝÓÇÝù </t>
  </si>
  <si>
    <t>Survivors</t>
  </si>
  <si>
    <t>ÀÝï³ÝÇùÇ ³Ý¹³ÙÝ»ñ ¨ ½³í³ÏÝ»ñ</t>
  </si>
  <si>
    <t>Family and Children</t>
  </si>
  <si>
    <t>Family and children</t>
  </si>
  <si>
    <t>¶áñÍ³½ñÏáõÃÛáõÝ</t>
  </si>
  <si>
    <t>Unemployment</t>
  </si>
  <si>
    <t xml:space="preserve">´Ý³Ï³ñ³Ý³ÛÇÝ ³å³ÑáíáõÙ </t>
  </si>
  <si>
    <t>Housing</t>
  </si>
  <si>
    <t xml:space="preserve">êáóÇ³É³Ï³Ý Ñ³ïáõÏ ³ñïáÝáõÃÛáõÝÝ»ñ (³ÛÉ ¹³ë»ñÇÝ ãå³ïÏ³ÝáÕ) </t>
  </si>
  <si>
    <t>Social Exclusion Not Elsewhere Classified</t>
  </si>
  <si>
    <t>ÐáÕÇ Ñ³ñÏÇ ¨ ·áõÛù³Ñ³ñÏÇ ·Íáí Ñ³Ù³ÛÝùÇ µÛáõç» í×³ñáõÙÝ»ñÇ µÝ³·³í³éáõÙ µ³ó³Ñ³Ûïí³Í Ñ³ñÏ³ÛÇÝ ûñ»Ýë¹ñáõÃÛ³Ý Ë³ËïáõÙÝ»ñÇ Ñ³Ù³ñ Ñ³ñÏ³ïáõÝ»ñÇó ·³ÝÓíáÕ ïáõÛÅ»ñ ¨ ïáõ·³ÝùÝ»ñ, áñáÝù ã»Ý Ñ³ßí³ñÏíáõÙ ³Û¹ Ñ³ñÏ»ñÇ ·áõÙ³ñÝ»ñÇ ÝÏ³ïÙ³Ùµ</t>
  </si>
  <si>
    <t>Social exclusion not elsewhere classified</t>
  </si>
  <si>
    <t xml:space="preserve">êáóÇ³É³Ï³Ý å³ßïå³ÝáõÃÛ³Ý áÉáñïáõÙ Ñ»ï³½áï³Ï³Ý ¨ Ý³Ë³·Í³ÛÇÝ ³ßË³ï³ÝùÝ»ñ </t>
  </si>
  <si>
    <t>R&amp;D Social Protection</t>
  </si>
  <si>
    <t>R&amp;D Social protection</t>
  </si>
  <si>
    <t>êáóÇ³É³Ï³Ý å³ßïå³ÝáõÃÛáõÝ (³ÛÉ ¹³ë»ñÇÝ ãå³ïÏ³ÝáÕ)</t>
  </si>
  <si>
    <t>Social Protection Not Elsewhere Classified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</si>
  <si>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</si>
  <si>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</si>
  <si>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</si>
  <si>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 xml:space="preserve"> -êáõµëÇ¹Ç³Ý»ñ áã å»ï³Ï³Ý (áã h³Ù³ÛÝù³ÛÇÝ) áã ýÇÝ³Ýë³Ï³Ý Ï³½Ù³Ï»ñåáõÃÛáõÝÝ»ñÇÝ 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</si>
  <si>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</si>
  <si>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</si>
  <si>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</si>
  <si>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</si>
  <si>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</si>
  <si>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</si>
  <si>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</si>
  <si>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</si>
  <si>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</si>
  <si>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</si>
  <si>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r>
      <t>²èàÔæ²ä²ÐàôÂÚàôÜ (</t>
    </r>
    <r>
      <rPr>
        <sz val="8"/>
        <rFont val="Arial Armenian"/>
        <family val="2"/>
      </rPr>
      <t>ïáÕ2710+ïáÕ2720+ïáÕ2730+ïáÕ2740+ïáÕ2750+ïáÕ2760</t>
    </r>
    <r>
      <rPr>
        <b/>
        <sz val="9"/>
        <rFont val="Arial Armenian"/>
        <family val="2"/>
      </rPr>
      <t>)</t>
    </r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</si>
  <si>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</si>
  <si>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</si>
  <si>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</si>
  <si>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</si>
  <si>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r>
      <t xml:space="preserve">1.1 ²ÞÊ²î²ÜøÆ ì²ðÒ²îðàôÂÚàôÜ 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</si>
  <si>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Armenian"/>
        <family val="2"/>
      </rPr>
      <t>(ïáÕ4111+ïáÕ4112+ ïáÕ4114)</t>
    </r>
  </si>
  <si>
    <r>
      <t xml:space="preserve">´ÜºÔºÜ ²ÞÊ²î²ì²ðÒºð ºì Ð²ìºÈ²ìÖ²ðÜºð </t>
    </r>
    <r>
      <rPr>
        <sz val="8"/>
        <rFont val="Arial Armenian"/>
        <family val="2"/>
      </rPr>
      <t>(ïáÕ4121)</t>
    </r>
  </si>
  <si>
    <r>
      <t xml:space="preserve">ö²êî²òÆ êàòÆ²È²Î²Ü ²ä²ÐàìàôÂÚ²Ü ìÖ²ðÜºð </t>
    </r>
    <r>
      <rPr>
        <sz val="8"/>
        <rFont val="Arial Armenian"/>
        <family val="2"/>
      </rPr>
      <t>(ïáÕ4131)</t>
    </r>
  </si>
  <si>
    <r>
      <t xml:space="preserve">1.2 Ì²è²ÚàôÂÚàôÜÜºðÆ ºì ²äð²ÜøÜºðÆ Òºèø ´ºðàôØ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</si>
  <si>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Armenian"/>
        <family val="2"/>
      </rPr>
      <t>(ïáÕ4211+ïáÕ4212+ïáÕ4213+ïáÕ4214+ïáÕ4215+ïáÕ4216+ïáÕ4217)</t>
    </r>
  </si>
  <si>
    <r>
      <t xml:space="preserve"> ¶àðÌàôÔàôØÜºðÆ ºì Þðæ²¶²ÚàôÂÚàôÜÜºðÆ Ì²Êêºð </t>
    </r>
    <r>
      <rPr>
        <sz val="8"/>
        <rFont val="Arial Armenian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</si>
  <si>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Armenian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</si>
  <si>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Armenian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</si>
  <si>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Armenian"/>
        <family val="2"/>
      </rPr>
      <t>(ïáÕ4251+ïáÕ4252)</t>
    </r>
  </si>
  <si>
    <r>
      <t xml:space="preserve"> ÜÚàôÂºð </t>
    </r>
    <r>
      <rPr>
        <sz val="8"/>
        <rFont val="Arial Armenian"/>
        <family val="2"/>
      </rPr>
      <t>(ïáÕ4261+ïáÕ4262+ïáÕ4263+ïáÕ4264+ïáÕ4265+ïáÕ4266+ïáÕ4267+ïáÕ4268)</t>
    </r>
  </si>
  <si>
    <r>
      <t xml:space="preserve"> </t>
    </r>
    <r>
      <rPr>
        <b/>
        <sz val="9"/>
        <color indexed="8"/>
        <rFont val="Arial Armenian"/>
        <family val="2"/>
      </rPr>
      <t xml:space="preserve">1.3 îàÎàê²ìÖ²ðÜºð </t>
    </r>
    <r>
      <rPr>
        <sz val="8"/>
        <color indexed="8"/>
        <rFont val="Arial Armenian"/>
        <family val="2"/>
      </rPr>
      <t>(ïáÕ4310+ïáÕ 4320+ïáÕ4330)</t>
    </r>
  </si>
  <si>
    <r>
      <t xml:space="preserve">ÜºðøÆÜ îàÎàê²ìÖ²ðÜºð </t>
    </r>
    <r>
      <rPr>
        <sz val="8"/>
        <color indexed="8"/>
        <rFont val="Arial Armenian"/>
        <family val="2"/>
      </rPr>
      <t>(ïáÕ4311+ïáÕ4312)</t>
    </r>
  </si>
  <si>
    <r>
      <t>²ðî²øÆÜ îàÎàê²ìÖ²ðÜºð</t>
    </r>
    <r>
      <rPr>
        <b/>
        <i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(ïáÕ4321+ïáÕ4322)</t>
    </r>
  </si>
  <si>
    <r>
      <t xml:space="preserve">öàÊ²èàôÂÚàôÜÜºðÆ Ðºî Î²äì²Ì ìÖ²ðÜºð </t>
    </r>
    <r>
      <rPr>
        <sz val="8"/>
        <color indexed="8"/>
        <rFont val="Arial Armenian"/>
        <family val="2"/>
      </rPr>
      <t xml:space="preserve">(ïáÕ4331+ïáÕ4332+ïáÕ4333) </t>
    </r>
  </si>
  <si>
    <r>
      <t>1.4 êàô´êÆ¸Æ²Üºð</t>
    </r>
    <r>
      <rPr>
        <b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</si>
  <si>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Armenian"/>
        <family val="2"/>
      </rPr>
      <t>(ïáÕ4411+ïáÕ4412)</t>
    </r>
  </si>
  <si>
    <r>
      <t>êàô´êÆ¸Æ²Üºð àâ äºî²Î²Ü (àâ Ð²Ø²ÚÜø²ÚÆÜ) Î²¼Ø²ÎºðäàôÂÚàôÜÜºðÆÜ</t>
    </r>
    <r>
      <rPr>
        <b/>
        <i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(ïáÕ4421+ïáÕ4422)</t>
    </r>
  </si>
  <si>
    <r>
      <t xml:space="preserve">1.5 ¸ð²Ø²ÞÜàðÐÜºð </t>
    </r>
    <r>
      <rPr>
        <sz val="8"/>
        <color indexed="8"/>
        <rFont val="Arial Armenian"/>
        <family val="2"/>
      </rPr>
      <t>(ïáÕ4510+ïáÕ4520+ïáÕ4530+ïáÕ4540)</t>
    </r>
  </si>
  <si>
    <r>
      <t>¸ð²Ø²ÞÜàðÐÜºð úî²ðºðÎðÚ² Î²è²ì²ðàôÂÚàôÜÜºðÆÜ</t>
    </r>
    <r>
      <rPr>
        <sz val="8"/>
        <color indexed="8"/>
        <rFont val="Arial Armenian"/>
        <family val="2"/>
      </rPr>
      <t xml:space="preserve"> (ïáÕ4511+ïáÕ4512)</t>
    </r>
  </si>
  <si>
    <r>
      <t>¸ð²Ø²ÞÜàðÐÜºð ØÆæ²¼¶²ÚÆÜ Î²¼Ø²ÎºðäàôÂÚàôÜÜºðÆÜ</t>
    </r>
    <r>
      <rPr>
        <sz val="8"/>
        <color indexed="8"/>
        <rFont val="Arial Armenian"/>
        <family val="2"/>
      </rPr>
      <t xml:space="preserve"> (ïáÕ4521+ïáÕ4522)</t>
    </r>
  </si>
  <si>
    <r>
      <t>ÀÜÂ²òÆÎ ¸ð²Ø²ÞÜàðÐÜºð äºî²Î²Ü Ð²îì²ÌÆ ²ÚÈ Ø²Î²ð¸²ÎÜºðÆÜ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</si>
  <si>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Armenian"/>
        <family val="2"/>
      </rPr>
      <t>(ïáÕ 4534+ïáÕ 4537 +ïáÕ 4538)</t>
    </r>
  </si>
  <si>
    <t xml:space="preserve"> - ï»Õ³Ï³Ý ÇÝùÝ³Ï³é³íñÙ³Ý Ù³ñÙÇÝÝ»ñÇÝ                                 (ïáÕ  4535+ïáÕ 4536)</t>
  </si>
  <si>
    <r>
      <t>Î²äÆî²È ¸ð²Ø²ÞÜàðÐÜºð äºî²Î²Ü Ð²îì²ÌÆ ²ÚÈ Ø²Î²ð¸²ÎÜºðÆÜ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(ïáÕ4541+ïáÕ4542+ïáÕ4543)</t>
    </r>
  </si>
  <si>
    <r>
      <t xml:space="preserve"> -²ÛÉ Ï³åÇï³É ¹ñ³Ù³ßÝáñÑÝ»ñ                                              </t>
    </r>
    <r>
      <rPr>
        <sz val="9"/>
        <rFont val="Arial Armenian"/>
        <family val="2"/>
      </rPr>
      <t xml:space="preserve"> (ïáÕ 4544+ïáÕ 4547 +ïáÕ 4548)</t>
    </r>
  </si>
  <si>
    <t xml:space="preserve"> - ï»Õ³Ï³Ý ÇÝùÝ³Ï³é³íñÙ³Ý Ù³ñÙÇÝÝ»ñÇÝ                                 (ïáÕ  4545+ïáÕ 4546)</t>
  </si>
  <si>
    <r>
      <t xml:space="preserve">1.7 ²ÚÈ Ì²Êêºð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</si>
  <si>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</si>
  <si>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Armenian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</si>
  <si>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color indexed="8"/>
        <rFont val="Arial Armenian"/>
        <family val="2"/>
      </rPr>
      <t>(ïáÕ4731)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</si>
  <si>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color indexed="8"/>
        <rFont val="Arial Armenian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</si>
  <si>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Armenian"/>
        <family val="2"/>
      </rPr>
      <t xml:space="preserve"> </t>
    </r>
    <r>
      <rPr>
        <b/>
        <i/>
        <sz val="9"/>
        <color indexed="8"/>
        <rFont val="Arial Armenian"/>
        <family val="2"/>
      </rPr>
      <t xml:space="preserve">ìºð²Î²Ü¶ÜàôØ </t>
    </r>
    <r>
      <rPr>
        <sz val="8"/>
        <color indexed="8"/>
        <rFont val="Arial Armenian"/>
        <family val="2"/>
      </rPr>
      <t>(ïáÕ4751)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</si>
  <si>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²ÚÈ Ì²Êêºð </t>
    </r>
    <r>
      <rPr>
        <sz val="9"/>
        <color indexed="8"/>
        <rFont val="Arial Armenian"/>
        <family val="2"/>
      </rPr>
      <t>(ïáÕ4761)</t>
    </r>
  </si>
  <si>
    <r>
      <t xml:space="preserve">ä²Ðàôêî²ÚÆÜ ØÆæàòÜºð </t>
    </r>
    <r>
      <rPr>
        <sz val="9"/>
        <color indexed="8"/>
        <rFont val="Arial Armenian"/>
        <family val="2"/>
      </rPr>
      <t>(ïáÕ4771)</t>
    </r>
  </si>
  <si>
    <r>
      <t xml:space="preserve">ÞºÜøºð ºì ÞÆÜàôÂÚàôÜÜºð                                       </t>
    </r>
    <r>
      <rPr>
        <sz val="8"/>
        <color indexed="8"/>
        <rFont val="Arial Armenian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</si>
  <si>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Armenian"/>
        <family val="2"/>
      </rPr>
      <t>(ïáÕ5121+ ïáÕ5122+ïáÕ5123)</t>
    </r>
  </si>
  <si>
    <r>
      <t xml:space="preserve"> ²ÚÈ ÐÆØÜ²Î²Ü ØÆæàòÜºð                                                             </t>
    </r>
    <r>
      <rPr>
        <sz val="8"/>
        <color indexed="8"/>
        <rFont val="Arial Armenian"/>
        <family val="2"/>
      </rPr>
      <t>(ïáÕ 5131+ïáÕ 5132+ïáÕ 5133+ ïáÕ5134)</t>
    </r>
  </si>
  <si>
    <r>
      <t xml:space="preserve">1.2 ä²Þ²ðÜºð </t>
    </r>
    <r>
      <rPr>
        <sz val="8"/>
        <color indexed="8"/>
        <rFont val="Arial Armenian"/>
        <family val="2"/>
      </rPr>
      <t>(ïáÕ5211+ïáÕ5221+ïáÕ5231+ïáÕ5241)</t>
    </r>
  </si>
  <si>
    <r>
      <t xml:space="preserve">1.3 ´²ðÒð²ðÄºø ²ÎîÆìÜºð </t>
    </r>
    <r>
      <rPr>
        <sz val="8"/>
        <color indexed="8"/>
        <rFont val="Arial Armenian"/>
        <family val="2"/>
      </rPr>
      <t>(ïáÕ 5311)</t>
    </r>
  </si>
  <si>
    <r>
      <t xml:space="preserve">1.4 â²ðî²¸ðì²Ì ԱԿՏԻՎՆԵՐ                              </t>
    </r>
    <r>
      <rPr>
        <sz val="8"/>
        <rFont val="Arial Armenian"/>
        <family val="2"/>
      </rPr>
      <t>(ïáÕ 5411+ïáÕ 5421+ïáÕ 5431+ïáÕ5441)</t>
    </r>
  </si>
  <si>
    <t>6000</t>
  </si>
  <si>
    <t>6100</t>
  </si>
  <si>
    <r>
      <t>ÐÆØÜ²Î²Ü ØÆæàòÜºðÆ Æð²òàôØÆò Øàôîøºð</t>
    </r>
    <r>
      <rPr>
        <sz val="10"/>
        <rFont val="Arial Armenian"/>
        <family val="2"/>
      </rPr>
      <t xml:space="preserve"> (ïáÕ6110+ïáÕ6120+ïáÕ6130) </t>
    </r>
  </si>
  <si>
    <t>6110</t>
  </si>
  <si>
    <t>6120</t>
  </si>
  <si>
    <t>6130</t>
  </si>
  <si>
    <t>6200</t>
  </si>
  <si>
    <r>
      <t>ä²Þ²ðÜºðÆ Æð²òàôØÆò Øàôîøºð</t>
    </r>
    <r>
      <rPr>
        <b/>
        <i/>
        <sz val="11"/>
        <rFont val="Arial Armenian"/>
        <family val="2"/>
      </rPr>
      <t xml:space="preserve"> </t>
    </r>
    <r>
      <rPr>
        <sz val="10"/>
        <rFont val="Arial Armenian"/>
        <family val="2"/>
      </rPr>
      <t>(ïáÕ6210+ïáÕ6220)</t>
    </r>
  </si>
  <si>
    <t>6210</t>
  </si>
  <si>
    <t>6220</t>
  </si>
  <si>
    <r>
      <t xml:space="preserve">²ÚÈ ä²Þ²ðÜºðÆ Æð²òàôØÆò Øàôîøºð </t>
    </r>
    <r>
      <rPr>
        <i/>
        <sz val="10"/>
        <rFont val="Arial Armenian"/>
        <family val="2"/>
      </rPr>
      <t>(ïáÕ6221+ïáÕ6222+ïáÕ6223)</t>
    </r>
  </si>
  <si>
    <t>6221</t>
  </si>
  <si>
    <t>6222</t>
  </si>
  <si>
    <t>6223</t>
  </si>
  <si>
    <t>6300</t>
  </si>
  <si>
    <r>
      <t xml:space="preserve">´²ðÒð²ðÄºø ²ÎîÆìÜºðÆ Æð²òàôØÆò Øàôîøºð </t>
    </r>
    <r>
      <rPr>
        <sz val="11"/>
        <rFont val="Arial Armenian"/>
        <family val="2"/>
      </rPr>
      <t xml:space="preserve"> </t>
    </r>
    <r>
      <rPr>
        <i/>
        <sz val="10"/>
        <rFont val="Arial Armenian"/>
        <family val="2"/>
      </rPr>
      <t xml:space="preserve"> </t>
    </r>
    <r>
      <rPr>
        <sz val="10"/>
        <rFont val="Arial Armenian"/>
        <family val="2"/>
      </rPr>
      <t>(ïáÕ 6310)</t>
    </r>
  </si>
  <si>
    <t>6310</t>
  </si>
  <si>
    <t>6400</t>
  </si>
  <si>
    <t>6410</t>
  </si>
  <si>
    <r>
      <t xml:space="preserve">1.6 êàòÆ²È²Î²Ü Üä²êîÜºð ºì ÎºÜê²ÂàÞ²ÎÜºð </t>
    </r>
    <r>
      <rPr>
        <sz val="8"/>
        <color indexed="8"/>
        <rFont val="Arial Armenian"/>
        <family val="2"/>
      </rPr>
      <t>(ïáÕ4610+ïáÕ4630+ïáÕ4640)</t>
    </r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</si>
  <si>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</si>
  <si>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</si>
  <si>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</si>
  <si>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</si>
  <si>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r>
      <t>â²ðî²¸ðì²Ì ²ÎîÆìÜºðÆ Æð²òàôØÆò Øàôîøºð</t>
    </r>
    <r>
      <rPr>
        <b/>
        <i/>
        <sz val="11"/>
        <rFont val="Arial Armenian"/>
        <family val="2"/>
      </rPr>
      <t xml:space="preserve">`                                                   </t>
    </r>
    <r>
      <rPr>
        <sz val="10"/>
        <rFont val="Arial Armenian"/>
        <family val="2"/>
      </rPr>
      <t>(ïáÕ6410+ïáÕ6420+ïáÕ6430+ïáÕ6440)</t>
    </r>
  </si>
  <si>
    <t>6420</t>
  </si>
  <si>
    <t>6430</t>
  </si>
  <si>
    <t>6440</t>
  </si>
  <si>
    <r>
      <t xml:space="preserve">                ². ÜºðøÆÜ ²Ô´ÚàôðÜºð                       </t>
    </r>
    <r>
      <rPr>
        <sz val="9"/>
        <rFont val="Arial Armenian"/>
        <family val="2"/>
      </rPr>
      <t>(ïáÕ 8110+ïáÕ 8160)</t>
    </r>
  </si>
  <si>
    <r>
      <t xml:space="preserve">1. öàÊ²èàô ØÆæàòÜºð                                           </t>
    </r>
    <r>
      <rPr>
        <i/>
        <sz val="9"/>
        <rFont val="Arial Armenian"/>
        <family val="2"/>
      </rPr>
      <t>(ïáÕ 8111+ïáÕ 8120)</t>
    </r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</si>
  <si>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</si>
  <si>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</si>
  <si>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8199³</t>
  </si>
  <si>
    <r>
      <t xml:space="preserve">1. öàÊ²èàô ØÆæàòÜºð                                                                              </t>
    </r>
    <r>
      <rPr>
        <i/>
        <sz val="9"/>
        <rFont val="Arial Armenian"/>
        <family val="2"/>
      </rPr>
      <t>(ïáÕ 8211+ïáÕ 8220)</t>
    </r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</si>
  <si>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</si>
  <si>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</si>
  <si>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</si>
  <si>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</si>
  <si>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</si>
  <si>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</si>
  <si>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</si>
  <si>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</si>
  <si>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>´ÅßÏ³Ï³Ý ë³ñù»ñ ¨ ë³ñù³íáñáõÙÝ»ñ</t>
  </si>
  <si>
    <t xml:space="preserve">êïáÙ³ïáÉá·Ç³Ï³Ý Í³é³ÛáõÃÛáõÝÝ»ñ 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</si>
  <si>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</si>
  <si>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</si>
  <si>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</si>
  <si>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</si>
  <si>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</si>
  <si>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</si>
  <si>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</si>
  <si>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</si>
  <si>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 ä³ñ·¨³ïñáõÙÝ»ñ, ¹ñ³Ù³Ï³Ý Ëñ³ËáõëáõÙÝ»ñ ¨ Ñ³ïáõÏ í×³ñÝ»ñ</t>
  </si>
  <si>
    <t xml:space="preserve"> -²ÛÉ í³ñÓ³ïñáõÃÛáõÝÝ»ñ </t>
  </si>
  <si>
    <t xml:space="preserve"> -´Ý»Õ»Ý ³ßË³ï³í³ñÓ»ñ ¨ Ñ³í»É³í×³ñÝ»ñ</t>
  </si>
  <si>
    <t xml:space="preserve"> -ÎáÙáõÝ³É Í³é³ÛáõÃÛáõÝÝ»ñ</t>
  </si>
  <si>
    <t xml:space="preserve"> -Î³åÇ Í³é³ÛáõÃÛáõÝÝ»ñ</t>
  </si>
  <si>
    <t>6</t>
  </si>
  <si>
    <t>7</t>
  </si>
  <si>
    <t>8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</si>
  <si>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</si>
  <si>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</si>
  <si>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</si>
  <si>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</si>
  <si>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</si>
  <si>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</si>
  <si>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</si>
  <si>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</si>
  <si>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</si>
  <si>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</si>
  <si>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</si>
  <si>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</si>
  <si>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</si>
  <si>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</si>
  <si>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</si>
  <si>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</si>
  <si>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</si>
  <si>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>2.4. Ð³Ù³ÛÝùÇ µÛáõç»Ç ýáÝ¹³ÛÇÝ Ù³ëÇ Å³Ù³Ý³Ï³íáñ ³½³ï ÙÇçáóÝ»ñÇ ïñ³Ù³¹ñáõÙ í³ñã³Ï³Ý Ù³ë</t>
  </si>
  <si>
    <t xml:space="preserve">2.5. Ð³Ù³ÛÝùÇ µÛáõç»Ç ýáÝ¹³ÛÇÝ Ù³ëÇ Å³Ù³Ý³Ï³íáñ ³½³ï ÙÇçáóÝ»ñÇó í³ñã³Ï³Ý Ù³ë ïñ³Ù³¹ñí³Í ÙÇçáóÝ»ñÇ í»ñ³¹³ñÓ ýáÝ¹³ÛÇÝ Ù³ë </t>
  </si>
  <si>
    <t>áñÇó` Í³Ëë»ñÇ ýÇÝ³Ýë³íáñÙ³ÝÁ ãáõÕÕí³Í Ñ³Ù³ÛÝùÇ µÛáõç»Ç ÙÇçáóÝ»ñÇ ï³ñ»ëÏ½µÇ ³½³ï ÙÝ³óáñ¹Ç ·áõÙ³ñÁ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</si>
  <si>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</si>
  <si>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</si>
  <si>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</si>
  <si>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</si>
  <si>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</si>
  <si>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</si>
  <si>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</si>
  <si>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</si>
  <si>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</si>
  <si>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</si>
  <si>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</si>
  <si>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t xml:space="preserve"> -Ü»ñùÇÝ ³ñÅ»ÃÕÃ»ñÇ ïáÏáë³í×³ñÝ»ñ</t>
  </si>
  <si>
    <t xml:space="preserve"> -Ü»ñùÇÝ í³ñÏ»ñÇ ïáÏáë³í×³ñÝ»ñ</t>
  </si>
  <si>
    <t xml:space="preserve"> -²ñï³ùÇÝ ³ñÅ»ÃÕÃ»ñÇ ·Íáí ïáÏáë³í×³ñÝ»ñ</t>
  </si>
  <si>
    <t xml:space="preserve"> -²ñï³ùÇÝ í³ñÏ»ñÇ ·Íáí ïáÏáë³í×³ñÝ»ñ</t>
  </si>
  <si>
    <t xml:space="preserve"> -öáË³Ý³ÏÙ³Ý Ïáõñë»ñÇ µ³ó³ë³Ï³Ý ï³ñµ»ñáõÃÛáõÝ</t>
  </si>
  <si>
    <t xml:space="preserve"> -îáõÛÅ»ñ</t>
  </si>
  <si>
    <t xml:space="preserve"> -öáË³éáõÃÛáõÝÝ»ñÇ ·Íáí ïáõñù»ñ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</si>
  <si>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</si>
  <si>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</si>
  <si>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</si>
  <si>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 xml:space="preserve">Ð³Ù³ÛÝùÇ µÛáõç» Ùáõïù³·ñíáÕ ³ñï³ùÇÝ å³ßïáÝ³Ï³Ý ¹ñ³Ù³ßÝáñÑÝ»ñ` ëï³óí³Í ³ÛÉ å»ïáõÃÛáõÝÝ»ñÇ ï»Õ³Ï³Ý ÇÝùÝ³Ï³é³í³ñÙ³Ý Ù³ñÙÇÝÝ»ñÇó ÁÝÃ³óÇÏ Í³Ëë»ñÇ ýÇÝ³Ýë³íáñÙ³Ý Ýå³ï³Ïáí </t>
  </si>
  <si>
    <t xml:space="preserve">Ð³Ù³ÛÝùÇ µÛáõç» Ùáõïù³·ñíáÕ ³ñï³ùÇÝ å³ßïáÝ³Ï³Ý ¹ñ³Ù³ßÝáñÑÝ»ñ` ëï³óí³Í ³ÛÉ å»ïáõÃÛáõÝÝ»ñÇ  ï»Õ³Ï³Ý ÇÝùÝ³Ï³é³í³ñÙ³Ý Ù³ñÙÇÝÝ»ñÇó Ï³åÇï³É Í³Ëë»ñÇ ýÇÝ³Ýë³íáñÙ³Ý Ýå³ï³Ïáí </t>
  </si>
  <si>
    <t>(ïáÕ 1261 + ïáÕ 1262)</t>
  </si>
  <si>
    <t>Ð³Ù³ÛÝùÇ ë»÷³Ï³ÝáõÃÛáõÝ Ñ³Ý¹Çë³óáÕ, ³Û¹ ÃíáõÙ` ïÇñ³½áõñÏ, Ñ³Ù³ÛÝùÇÝ áñå»ë ë»÷³Ï³ÝáõÃÛáõÝ ³Ýó³Í ³åñ³ÝùÝ»ñÇ (µ³ó³éáõÃÛ³Ùµ ÑÇÙÝ³Ï³Ý ÙÇçáó, áã ÝÛáõÃ³Ï³Ý Ï³Ù µ³ñÓñ³ñÅ»ù ³ÏïÇí Ñ³Ý¹Çë³óáÕ, ÇÝãå»ë Ý³¨ Ñ³Ù³ÛÝùÇ å³ÑáõëïÝ»ñáõÙ å³ÑíáÕ ³åñ³Ýù³ÝÛáõÃ³Ï³Ý ³ñÅ»ùÝ»ñÇ) í³×³éùÇó Ùáõïù»ñ</t>
  </si>
  <si>
    <t xml:space="preserve"> 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</si>
  <si>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1145</t>
  </si>
  <si>
    <t>(ïáÕ 1132 + ïáÕ 1135 + ïáÕ 1136 + ïáÕ 1137 + ïáÕ 1138 + ïáÕ 1139 + ïáÕ 1140 + ïáÕ 1141 + ïáÕ 1142 + ïáÕ 1143 + ïáÕ 1144+ïáÕ 1145)</t>
  </si>
  <si>
    <t xml:space="preserve"> -êáõµëÇ¹Ç³Ý»ñ ýÇÝ³Ýë³Ï³Ý å»ï³Ï³Ý (h³Ù³ÛÝù³ÛÇÝ) Ï³½Ù³Ï»ñåáõÃÛáõÝÝ»ñÇÝ </t>
  </si>
  <si>
    <t xml:space="preserve"> - Ñ³Ù³ÛÝù³ÛÇÝ ë»÷³Ï³ÝáõÃÛ³Ý µ³ÅÝ»ïáÙë»ñÇ ¨ Ï³åÇï³ÉáõÙ Ñ³Ù³ÛÝùÇ Ù³ëÝ³ÏóáõÃÛ³Ý Çñ³óáõÙÇó Ùáõïù»ñ</t>
  </si>
  <si>
    <t xml:space="preserve"> - µ³ÅÝ»ïáÙë»ñ ¨ Ï³åÇï³ÉáõÙ ³ÛÉ Ù³ëÝ³ÏóáõÃÛáõÝ Ó»éùµ»ñáõÙ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</si>
  <si>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</si>
  <si>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</si>
  <si>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</si>
  <si>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</si>
  <si>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  - ÑÇÙÝ³Ï³Ý ·áõÙ³ñÇ Ù³ñáõÙ</t>
  </si>
  <si>
    <t xml:space="preserve">³Û¹ ÃíáõÙ` </t>
  </si>
  <si>
    <t xml:space="preserve"> - Ý³ËÏÇÝáõÙ ïñ³Ù³¹ñí³Í ÷áË³ïíáõÃÛáõÝÝ»ñÇ ¹ÇÙ³ó ëï³óíáÕ Ù³ñáõÙÝ»ñÇó Ùáõïù»ñ</t>
  </si>
  <si>
    <t xml:space="preserve"> - ÷áË³ïíáõÃÛáõÝÝ»ñÇ ïñ³Ù³¹ñáõÙ</t>
  </si>
  <si>
    <t xml:space="preserve">  - ÃáÕ³ñÏáõÙÇó ¨ ï»Õ³µ³ßËáõÙÇó Ùáõïù»ñ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</si>
  <si>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</si>
  <si>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</si>
  <si>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</si>
  <si>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9121</t>
  </si>
  <si>
    <t>6121</t>
  </si>
  <si>
    <t>9122</t>
  </si>
  <si>
    <t>6122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</si>
  <si>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</si>
  <si>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</si>
  <si>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</si>
  <si>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</si>
  <si>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</si>
  <si>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ÐÐ ³ÛÉ Ñ³Ù³ÛÝùÝ»ñÇÝ </t>
  </si>
  <si>
    <t xml:space="preserve"> - ³ÛÉ</t>
  </si>
  <si>
    <t xml:space="preserve">îáÕÇ NN  </t>
  </si>
  <si>
    <t>å»ï³Ï³Ý µÛáõç»Çó</t>
  </si>
  <si>
    <t xml:space="preserve">  - í³ñÏ»ñÇ ëï³óáõÙ</t>
  </si>
  <si>
    <t>³ÛÉ ³ÕµÛáõñÝ»ñÇó</t>
  </si>
  <si>
    <t xml:space="preserve">  - ëï³óí³Í í³ñÏ»ñÇ ÑÇÙÝ³Ï³Ý  ·áõÙ³ñÇ Ù³ñáõÙ</t>
  </si>
  <si>
    <t>³ÛÉ ³ÕµÛáõñÝ»ñÇÝ</t>
  </si>
  <si>
    <t>ÐÐ ³ÛÉ Ñ³Ù³ÛÝùÝ»ñÇ µÛáõç»Ý»ñÇÝ</t>
  </si>
  <si>
    <t>ÐÐ å»ï³Ï³Ý µÛáõç»ÇÝ</t>
  </si>
  <si>
    <t>ÐÐ å»ï³Ï³Ý µÛáõç»Çó</t>
  </si>
  <si>
    <t>ÐÐ ³ÛÉ Ñ³Ù³ÛÝùÝ»ñÇ µÛáõç»Ý»ñÇó</t>
  </si>
  <si>
    <t xml:space="preserve">  - ëï³óí³Í ÷áË³ïíáõÃÛáõÝÝ»ñÇ ·áõÙ³ñÇ Ù³ñáõÙ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</si>
  <si>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</si>
  <si>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</si>
  <si>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 (³ÛÉ ¹³ë»ñÇÝ ãå³ïÏ³ÝáÕ)</t>
  </si>
  <si>
    <t>Ð³ë³ñ³Ï³Ï³Ý Ï³ñ· ¨ ³Ýíï³Ý·áõÃÛáõÝ (³ÛÉ ¹³ë»ñÇÝ ãå³ïÏ³ÝáÕ)</t>
  </si>
  <si>
    <t>9111</t>
  </si>
  <si>
    <t>6111</t>
  </si>
  <si>
    <t>9112</t>
  </si>
  <si>
    <t>6112</t>
  </si>
  <si>
    <t>9213</t>
  </si>
  <si>
    <t>6213</t>
  </si>
  <si>
    <t>9212</t>
  </si>
  <si>
    <t>6212</t>
  </si>
  <si>
    <t xml:space="preserve">  - ÷áË³ïíáõÃÛáõÝÝ»ñÇ ëï³óáõÙ</t>
  </si>
  <si>
    <t>ÀÝ¹³Ù»ÝÁ (ë.4+ë.5)</t>
  </si>
  <si>
    <r>
      <t xml:space="preserve"> -</t>
    </r>
    <r>
      <rPr>
        <b/>
        <sz val="9"/>
        <color indexed="8"/>
        <rFont val="Arial Armenian"/>
        <family val="2"/>
      </rPr>
      <t>ÀÝÃ³óÇÏ ¹ñ³Ù³ßÝáñÑÝ»ñ ûï³ñ»ñÏñÛ³ Ï³é³í³ñáõÃÛáõÝÝ»ñÇÝ</t>
    </r>
  </si>
  <si>
    <t xml:space="preserve"> -ÀÝÃ³óÇÏ ¹ñ³Ù³ßÝáñÑÝ»ñ  ÙÇç³½·³ÛÇÝ Ï³½Ù³Ï»ñåáõÃÛáõÝÝ»ñÇÝ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</si>
  <si>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</si>
  <si>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</si>
  <si>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àã ÝÛáõÃ³Ï³Ý ÑÇÙÝ³Ï³Ý ÙÇçáóÝ»ñ</t>
  </si>
  <si>
    <t xml:space="preserve"> - ¶»á¹»½Ç³Ï³Ý ù³ñï»½³·ñ³Ï³Ý Í³Ëë»ñ</t>
  </si>
  <si>
    <t xml:space="preserve"> - Ü³Ë³·Í³Ñ»ï³½áï³Ï³Ý Í³Ëë»ñ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</si>
  <si>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</si>
  <si>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</si>
  <si>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</si>
  <si>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</si>
  <si>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</si>
  <si>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</si>
  <si>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 xml:space="preserve"> -Î³åÇï³É ¹ñ³Ù³ßÝáñÑÝ»ñ ÙÇç³½·³ÛÇÝ Ï³½Ù³Ï»ñåáõÃÛáõÝÝ»ñÇÝ</t>
  </si>
  <si>
    <t>0</t>
  </si>
  <si>
    <t>1</t>
  </si>
  <si>
    <t>2</t>
  </si>
  <si>
    <t>êàòÆ²È²Î²Ü ²ä²ÐàìàôÂÚ²Ü Üä²êîÜºð</t>
  </si>
  <si>
    <t>4712</t>
  </si>
  <si>
    <r>
      <t xml:space="preserve"> ÎºÜê²ÂàÞ²ÎÜºð </t>
    </r>
    <r>
      <rPr>
        <sz val="8"/>
        <color indexed="8"/>
        <rFont val="Arial Armenian"/>
        <family val="2"/>
      </rPr>
      <t xml:space="preserve">(ïáÕ4641) 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</si>
  <si>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Armenian"/>
        <family val="2"/>
      </rPr>
      <t xml:space="preserve">(ïáÕ4631+ïáÕ4632+ïáÕ4633+ïáÕ4634) </t>
    </r>
  </si>
  <si>
    <t xml:space="preserve"> - êáóÇ³É³Ï³Ý ³å³ÑáíáõÃÛ³Ý µÝ»Õ»Ý Ýå³ëïÝ»ñ Í³é³ÛáõÃÛáõÝÝ»ñ Ù³ïáõóáÕÝ»ñÇÝ</t>
  </si>
  <si>
    <r>
      <t xml:space="preserve">                         ÀÜ¸²ØºÜÀ`                                </t>
    </r>
    <r>
      <rPr>
        <sz val="9"/>
        <rFont val="Arial Armenian"/>
        <family val="2"/>
      </rPr>
      <t xml:space="preserve"> (ïáÕ 8100+ïáÕ 8200), (ïáÕ 8000 Ñ³Ï³é³Ï Ýß³Ýáí)</t>
    </r>
  </si>
  <si>
    <t>³Û¹ ÃíáõÙ` Ñ³Ù³ÛÝùÇ µÛáõç»Ç í³ñã³Ï³Ý Ù³ëÇ å³Ñáõëï³ÛÇÝ ýáÝ¹Çó ýáÝ¹³ÛÇÝ Ù³ë Ï³ï³ñíáÕ Ñ³ïÏ³óáõÙÝ»ñ</t>
  </si>
  <si>
    <t xml:space="preserve"> - Ð³Ù³ÛÝù³ÛÇÝ Ýß³Ý³ÏáõÃÛ³Ý é³½Ù³í³ñ³Ï³Ý å³ß³ñÝ»ñ</t>
  </si>
  <si>
    <t xml:space="preserve"> - ÜÛáõÃ»ñ ¨ å³ñ³·³Ý»ñ</t>
  </si>
  <si>
    <t xml:space="preserve"> 1.1. ²ñÅ»ÃÕÃ»ñ (µ³ó³éáõÃÛ³Ùµ µ³ÅÝ»ïáÙë»ñÇ ¨ Ï³åÇï³ÉáõÙ ³ÛÉ Ù³ëÝ³ÏóáõÃÛ³Ý)                                      ïáÕ 8112+ ïáÕ 8113</t>
  </si>
  <si>
    <r>
      <t>1.2. ì³ñÏ»ñ ¨ ÷áË³ïíáõÃÛáõÝÝ»ñ (ëï³óáõÙ ¨ Ù³ñáõÙ)                            (</t>
    </r>
    <r>
      <rPr>
        <sz val="9"/>
        <rFont val="Arial Armenian"/>
        <family val="2"/>
      </rPr>
      <t>ïáÕ 8121+ïáÕ8140)</t>
    </r>
    <r>
      <rPr>
        <b/>
        <sz val="9"/>
        <rFont val="Arial Armenian"/>
        <family val="2"/>
      </rPr>
      <t xml:space="preserve"> </t>
    </r>
  </si>
  <si>
    <t>1.2.1. ì³ñÏ»ñ                                          (ïáÕ 8122+ ïáÕ 8130)</t>
  </si>
  <si>
    <t xml:space="preserve">  - í³ñÏ»ñÇ ëï³óáõÙ                               (ïáÕ 8123+ ïáÕ 8124)</t>
  </si>
  <si>
    <t xml:space="preserve">  - ëï³óí³Í í³ñÏ»ñÇ ÑÇÙÝ³Ï³Ý  ·áõÙ³ñÇ Ù³ñáõÙ                                        (ïáÕ 8131+ ïáÕ 8132)</t>
  </si>
  <si>
    <t>1.2.2. öáË³ïíáõÃÛáõÝÝ»ñ                                                                  (ïáÕ 8141+ ïáÕ 8150)</t>
  </si>
  <si>
    <t xml:space="preserve">  - µÛáõç»ï³ÛÇÝ ÷áË³ïíáõÃÛáõÝÝ»ñÇ ëï³óáõÙ                                     (ïáÕ 8142+ ïáÕ 8143)          </t>
  </si>
  <si>
    <t xml:space="preserve">  - ëï³óí³Í ÷áË³ïíáõÃÛáõÝÝ»ñÇ ·áõÙ³ñÇ Ù³ñáõÙ                           (ïáÕ 8151+ ïáÕ 8152)</t>
  </si>
  <si>
    <t>2. üÆÜ²Üê²Î²Ü ²ÎîÆìÜºð                                                                      (ïáÕ8161+ïáÕ8170+ïáÕ8190-ïáÕ8197+ïáÕ8198+ïáÕ8199)</t>
  </si>
  <si>
    <t>2.1. ´³ÅÝ»ïáÙë»ñ ¨ Ï³åÇï³ÉáõÙ ³ÛÉ Ù³ëÝ³ÏóáõÃÛáõÝ                           (ïáÕ 8162+ ïáÕ 8163 + ïáÕ 8164)</t>
  </si>
  <si>
    <t>2.2. öáË³ïíáõÃÛáõÝÝ»ñ                                                                              (ïáÕ 8171+ ïáÕ 8172)</t>
  </si>
  <si>
    <r>
      <t xml:space="preserve">2.6. Ð³Ù³ÛÝùÇ µÛáõç»Ç Ñ³ßíáõÙ ÙÇçáóÝ»ñÇ ÙÝ³óáñ¹Ý»ñÁ Ñ³ßí»ïáõ Å³Ù³Ý³Ï³Ñ³ïí³ÍáõÙ                                                                           </t>
    </r>
    <r>
      <rPr>
        <sz val="9"/>
        <rFont val="Arial Armenian"/>
        <family val="2"/>
      </rPr>
      <t>(ïáÕ8010- ïáÕ 8110 - ïáÕ 8161 - ïáÕ 8170- ïáÕ 8190- ïáÕ 8197- ïáÕ 8198 - ïáÕ 8210)</t>
    </r>
  </si>
  <si>
    <r>
      <t xml:space="preserve">                       ´. ²ðî²øÆÜ ²Ô´ÚàôðÜºð                                                </t>
    </r>
    <r>
      <rPr>
        <sz val="9"/>
        <rFont val="Arial Armenian"/>
        <family val="2"/>
      </rPr>
      <t>(ïáÕ 8210)</t>
    </r>
  </si>
  <si>
    <t xml:space="preserve"> 1.1. ²ñÅ»ÃÕÃ»ñ (µ³ó³éáõÃÛ³Ùµ µ³ÅÝ»ïáÙë»ñÇ ¨ Ï³åÇï³ÉáõÙ ³ÛÉ Ù³ëÝ³ÏóáõÃÛ³Ý)                                                                                        ïáÕ 8212+ ïáÕ 8213</t>
  </si>
  <si>
    <r>
      <t xml:space="preserve">1.2. ì³ñÏ»ñ ¨ ÷áË³ïíáõÃÛáõÝÝ»ñ (ëï³óáõÙ ¨ Ù³ñáõÙ)                      </t>
    </r>
    <r>
      <rPr>
        <sz val="9"/>
        <rFont val="Arial Armenian"/>
        <family val="2"/>
      </rPr>
      <t>ïáÕ 8221+ïáÕ 8240</t>
    </r>
  </si>
  <si>
    <t>1.2.1. ì³ñÏ»ñ                                                                                             (ïáÕ 8222+ ïáÕ 8230)</t>
  </si>
  <si>
    <t>1.2.2. öáË³ïíáõÃÛáõÝÝ»ñ                                                                   (ïáÕ 8241+ ïáÕ 8250)</t>
  </si>
  <si>
    <r>
      <t xml:space="preserve"> ¶. àâ üÆÜ²Üê²Î²Ü ²ÎîÆìÜºðÆ Æð²òàôØÆò Øàôîøºð </t>
    </r>
    <r>
      <rPr>
        <b/>
        <sz val="10"/>
        <rFont val="Arial Armenian"/>
        <family val="2"/>
      </rPr>
      <t>(ïáÕ6100+ïáÕ6200+ïáÕ6300+ïáÕ6400)</t>
    </r>
  </si>
  <si>
    <t xml:space="preserve"> - ì»ñ³í³×³éùÇ Ñ³Ù³ñ Ý³Ë³ï»ëí³Í ³åñ³ÝùÝ»ñ</t>
  </si>
  <si>
    <r>
      <t xml:space="preserve"> </t>
    </r>
    <r>
      <rPr>
        <b/>
        <u/>
        <sz val="14"/>
        <rFont val="Arial Armenian"/>
        <family val="2"/>
      </rPr>
      <t>Ð²îì²Ì 6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</si>
  <si>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</si>
  <si>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</si>
  <si>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</si>
  <si>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</si>
  <si>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</si>
  <si>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</si>
  <si>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</si>
  <si>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</si>
  <si>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</si>
  <si>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</si>
  <si>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</si>
  <si>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</si>
  <si>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(Ñ³½³ñ ¹ñ³ÙÝ»ñáí)</t>
  </si>
  <si>
    <t>Ð²îì²Ì 3</t>
  </si>
  <si>
    <r>
      <t xml:space="preserve">       </t>
    </r>
    <r>
      <rPr>
        <b/>
        <sz val="12"/>
        <rFont val="Arial"/>
        <family val="2"/>
        <charset val="204"/>
      </rPr>
      <t xml:space="preserve">        </t>
    </r>
    <r>
      <rPr>
        <b/>
        <sz val="12"/>
        <rFont val="Arial Armenian"/>
        <family val="2"/>
      </rPr>
      <t xml:space="preserve">  </t>
    </r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</si>
  <si>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</si>
  <si>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</si>
  <si>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</si>
  <si>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</si>
  <si>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 êå³éÙ³Ý Ñ³Ù³ñ Ý³Ë³ï»ëí³Í å³ß³ñÝ»ñÇ Çñ³óáõÙÇó Ùáõïù»ñ</t>
  </si>
  <si>
    <t xml:space="preserve"> - ì»ñ³í³×³éùÇ Ñ³Ù³ñ ³åñ³ÝùÝ»ñÇ Çñ³óáõÙÇó Ùáõïù»ñ</t>
  </si>
  <si>
    <t xml:space="preserve"> - ²ñï³¹ñ³Ï³Ý å³ß³ñÝ»ñÇ Çñ³óáõÙÇó Ùáõïù»ñ</t>
  </si>
  <si>
    <t>´²ðÒð²ðÄºø ²ÎîÆìÜºðÆ Æð²òàôØÆò Øàôîøºð</t>
  </si>
  <si>
    <t xml:space="preserve"> àâ ÜÚàôÂ²Î²Ü â²ðî²¸ðì²Ì ²ÎîÆìÜºðÆ Æð²òàôØÆò Øàôîøºð</t>
  </si>
  <si>
    <t xml:space="preserve"> è²¼Ø²ì²ð²Î²Ü Ð²Ø²ÚÜø²ÚÆÜ ä²Þ²ðÜºðÆ Æð²òàôØÆò Øàôîøºð</t>
  </si>
  <si>
    <t xml:space="preserve"> -êáõµëÇ¹Ç³Ý»ñ áã å»ï³Ï³Ý (áã h³Ù³ÛÝù³ÛÇÝ) ýÇÝ³Ýë³Ï³Ý  Ï³½Ù³Ï»ñåáõÃÛáõÝÝ»ñÇÝ </t>
  </si>
  <si>
    <t xml:space="preserve"> -Î³åÇï³É ¹ñ³Ù³ßÝáñÑÝ»ñ ûï³ñ»ñÏñÛ³ Ï³é³í³ñáõÃÛáõÝÝ»ñÇÝ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</si>
  <si>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</si>
  <si>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</si>
  <si>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</si>
  <si>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-´³ñÓñ³ñÅ»ù ³ÏïÇíÝ»ñ</t>
  </si>
  <si>
    <t xml:space="preserve"> -ÐáÕ</t>
  </si>
  <si>
    <t xml:space="preserve"> -ÀÝ¹»ñù³ÛÇÝ ³ÏïÇíÝ»ñ</t>
  </si>
  <si>
    <t xml:space="preserve">     X</t>
  </si>
  <si>
    <t>8111</t>
  </si>
  <si>
    <t>8121</t>
  </si>
  <si>
    <t>8131</t>
  </si>
  <si>
    <t>1110</t>
  </si>
  <si>
    <t>1120</t>
  </si>
  <si>
    <t>Þ²ðÄ²Î²Ü ¶àôÚøÆ Æð²òàôØÆò Øàôîøºð</t>
  </si>
  <si>
    <t xml:space="preserve">²ÜÞ²ðÄ ¶àôÚøÆ Æð²òàôØÆò Øàôîøºð </t>
  </si>
  <si>
    <t>1130</t>
  </si>
  <si>
    <t>²ÚÈ ÐÆØÜ²Î²Ü ØÆæàòÜºðÆ Æð²òàôØÆò Øàôîøºð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</si>
  <si>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</si>
  <si>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</si>
  <si>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</si>
  <si>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</si>
  <si>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</si>
  <si>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</si>
  <si>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</si>
  <si>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</si>
  <si>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</si>
  <si>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ÐàÔÆ Æð²òàôØÆò Øàôîøºð</t>
  </si>
  <si>
    <t>ú¶î²Î²ð Ð²Ü²ÌàÜºðÆ Æð²òàôØÆò Øàôîøºð</t>
  </si>
  <si>
    <t xml:space="preserve"> ²ÚÈ ´Ü²Î²Ü Ì²¶àôØ àôÜºòàÔ ÐÆØÜ²Î²Ü ØÆæàòÜºðÆ ÆðòàôØÆò Øàôîøºð</t>
  </si>
  <si>
    <t>8411</t>
  </si>
  <si>
    <t>8412</t>
  </si>
  <si>
    <t>8413</t>
  </si>
  <si>
    <t>8414</t>
  </si>
  <si>
    <t>01</t>
  </si>
  <si>
    <t>02</t>
  </si>
  <si>
    <t>03</t>
  </si>
  <si>
    <t xml:space="preserve">ºñ¨³Ý ù³Õ³ùÇ Ñ³Ù³ù³Õ³ù³ÛÇÝ Ýß³Ý³ÏáõÃÛ³Ý Í³Ëë»ñÇ ýÇÝ³Ýë³íáñÙ³Ý Ýå³ï³Ïáí Ó¨³íáñí³Í ÙÇçáóÝ»ñÇó 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</si>
  <si>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³ñï³ùÇÝ ³ÕµÛáõñÝ»ñÇó</t>
  </si>
  <si>
    <t>üÇ½ÇÏ³Ï³Ý ³ÝÓ³Ýó ¨ Ï³½Ù³Ï»ñåáõÃÛáõÝÝ»ñÇ ÝíÇñ³µ»ñáõÃÛáõÝÇó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ÁÝÃ³óÇÏ Í³Ëë»ñÇ ýÇÝ³Ýë³íáñÙ³Ý Ñ³Ù³ñ Ñ³Ù³ÛÝùÇ µÛáõç» ëï³óí³Í Ùáõïù»ñ` ïñ³Ù³¹ñí³Í Ý»ñùÇÝ ³ÕµÛáõñÝ»ñÇó</t>
  </si>
  <si>
    <t>04</t>
  </si>
  <si>
    <t>àéá·áõÙ</t>
  </si>
  <si>
    <t>05</t>
  </si>
  <si>
    <t>06</t>
  </si>
  <si>
    <t>07</t>
  </si>
  <si>
    <t>²ñï³ÑÇí³Ý¹³Ýáó³ÛÇÝ Í³é³ÛáõÃÛáõÝÝ»ñ</t>
  </si>
  <si>
    <t>²éáÕç³å³Ñ³Ï³Ý Ñ³ñ³ÏÇó Í³é³ÛáõÃÛáõÝÝ»ñ ¨ Íñ³·ñ»ñ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</si>
  <si>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</si>
  <si>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</si>
  <si>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</si>
  <si>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</si>
  <si>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</si>
  <si>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</si>
  <si>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</si>
  <si>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</si>
  <si>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</si>
  <si>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ØÇçÝ³Ï³ñ· ÁÝ¹Ñ³Ýáõñ ÏñÃáõÃÛáõÝ</t>
  </si>
  <si>
    <t>ÐÇÙÝ³Ï³Ý ÁÝ¹Ñ³Ýáõñ ÏñÃáõÃÛáõÝ</t>
  </si>
  <si>
    <t>ØÇçÝ³Ï³ñ·(ÉñÇí) ÁÝ¹Ñ³Ýáõñ ÏñÃáõÃÛáõÝ</t>
  </si>
  <si>
    <t>Ü³ËÝ³Ï³Ý Ù³ëÝ³·Çï³Ï³Ý (³ñÑ»ëï³·áñÍ³Ï³Ý) ¨ ÙÇçÇÝ Ù³ëÝ³·Çï³Ï³Ý ÏñÃáõÃÛáõÝ</t>
  </si>
  <si>
    <t>Ü³ËÝ³Ï³Ý Ù³ëÝ³·Çï³Ï³Ý (³ñÑ»ëï³·áñÍ³Ï³Ý) ÏñÃáõÃÛáõÝ</t>
  </si>
  <si>
    <t>ØÇçÇÝ Ù³ëÝ³·Çï³Ï³Ý ÏñÃáõÃÛáõÝ</t>
  </si>
  <si>
    <t>´³ñÓñ³·áõÛÝ Ù³ëÝ³·Çï³Ï³Ý ÏñÃáõÃÛáõÝ</t>
  </si>
  <si>
    <t>Ð»ïµáõÑ³Ï³Ý Ù³ëÝ³·Çï³Ï³Ý ÏñÃáõÃÛáõÝ</t>
  </si>
  <si>
    <t>²ñï³¹åñáó³Ï³Ý ¹³ëïÇ³ñ³ÏáõÃÛáõÝ</t>
  </si>
  <si>
    <t>Èñ³óáõóÇã ÏñÃáõÃÛáõÝ</t>
  </si>
  <si>
    <t>ì³ï³éáÕçáõÃÛáõÝ ¨ ³Ý³ßË³ïáõÝ³ÏáõÃÛáõÝ</t>
  </si>
  <si>
    <t>10</t>
  </si>
  <si>
    <t>11</t>
  </si>
  <si>
    <t>4115</t>
  </si>
  <si>
    <t>4111</t>
  </si>
  <si>
    <t>4112</t>
  </si>
  <si>
    <t>4121</t>
  </si>
  <si>
    <t xml:space="preserve"> -êáóÇ³É³Ï³Ý ³å³ÑáíáõÃÛ³Ý í×³ñÝ»ñ</t>
  </si>
  <si>
    <t>4131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</si>
  <si>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</si>
  <si>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</si>
  <si>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</si>
  <si>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</si>
  <si>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</si>
  <si>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</si>
  <si>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</si>
  <si>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</si>
  <si>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</si>
  <si>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 xml:space="preserve">ä»ï³Ï³Ý å³ñïùÇ ·Íáí ·áñÍ³éÝáõÃÛáõÝÝ»ñ </t>
  </si>
  <si>
    <t>Øß³ÏáõÛÃÇ ïÝ»ñ, ³ÏáõÙµÝ»ñ, Ï»ÝïñáÝÝ»ñ</t>
  </si>
  <si>
    <t>Ð»éáõëï³é³¹ÇáÑ³Õáñ¹áõÙÝ»ñ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</si>
  <si>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</si>
  <si>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</si>
  <si>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</si>
  <si>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</si>
  <si>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</si>
  <si>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</si>
  <si>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 xml:space="preserve"> -àã ÝÛáõÃ³Ï³Ý ã³ñï³¹ñí³Í ³ÏïÇíÝ»ñ</t>
  </si>
  <si>
    <t>Ðñ³ï³ñ³ÏãáõÃÛáõÝÝ»ñ, ËÙµ³·ñáõÃÛáõÝÝ»ñ</t>
  </si>
  <si>
    <t>î»Õ»Ï³ïíáõÃÛ³Ý Ó»éùµ»ñáõÙ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</si>
  <si>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</si>
  <si>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</si>
  <si>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</si>
  <si>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r>
      <t xml:space="preserve"> -</t>
    </r>
    <r>
      <rPr>
        <b/>
        <sz val="9"/>
        <color indexed="8"/>
        <rFont val="Arial Armenian"/>
        <family val="2"/>
      </rPr>
      <t>¸³ï³ñ³ÝÝ»ñÇ ÏáÕÙÇó Ýß³Ý³Ïí³Í ïáõÛÅ»ñ ¨ ïáõ·³ÝùÝ»ñ</t>
    </r>
  </si>
  <si>
    <t xml:space="preserve"> </t>
  </si>
  <si>
    <t>4637</t>
  </si>
  <si>
    <t>4638</t>
  </si>
  <si>
    <t>4639</t>
  </si>
  <si>
    <t xml:space="preserve"> -Î³åÇï³É ¹ñ³Ù³ßÝáñÑÝ»ñ å»ï³Ï³Ý ¨ Ñ³Ù³ÛÝùÝ»ñÇ áã ³é¨ïñ³ÛÇÝ Ï³½Ù³Ï»ñåáõÃÛáõÝÝ»ñÇÝ</t>
  </si>
  <si>
    <t xml:space="preserve"> -Î³åÇï³É ¹ñ³Ù³ßÝáñÑÝ»ñ å»ï³Ï³Ý ¨ Ñ³Ù³ÛÝùÝ»ñÇ  ³é¨ïñ³ÛÇÝ Ï³½Ù³Ï»ñåáõÃÛáõÝÝ»ñÇÝ</t>
  </si>
  <si>
    <t>4655</t>
  </si>
  <si>
    <t>4656</t>
  </si>
  <si>
    <t>4657</t>
  </si>
  <si>
    <t>4726</t>
  </si>
  <si>
    <t>4727</t>
  </si>
  <si>
    <t>4728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</si>
  <si>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</si>
  <si>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</si>
  <si>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</si>
  <si>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</si>
  <si>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</si>
  <si>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</si>
  <si>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</si>
  <si>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</si>
  <si>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</si>
  <si>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</si>
  <si>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 xml:space="preserve">¿) Ð³Ù³ÛÝùÇ ï³ñ³ÍùáõÙ ³é¨ïñÇ, Ñ³Ýñ³ÛÇÝ ëÝÝ¹Ç, ½í³ñ×³ÝùÇ, ß³ÑáõÙáí Ë³Õ»ñÇ ¨ íÇ×³Ï³Ë³Õ»ñÇ Ï³½Ù³Ï»ñåÙ³Ý ûµÛ»ÏïÝ»ñÁ, µ³ÕÝÇùÝ»ñÁ (ë³áõÝ³Ý»ñÁ), Ë³Õ³ïÝ»ñÁ Å³ÙÁ 24.00-Çó Ñ»ïá ³ßË³ï»Éáõ ÃáõÛÉïíáõÃÛ³Ý Ñ³Ù³ñ </t>
  </si>
  <si>
    <t>Á) Ð³Ù³ù³Õ³ù³ÛÇÝ Ï³ÝáÝÝ»ñÇÝ Ñ³Ù³å³ï³ëË³Ý ºñ¨³Ý ù³Õ³ùÇ ¨ ù³Õ³ù³ÛÇÝ Ñ³Ù³ÛÝùÝ»ñÇ ï³ñ³ÍùáõÙ ÁÝï³ÝÇ Ï»Ý¹³ÝÇÝ»ñ å³Ñ»Éáõ ÃáõÛÉïíáõÃÛ³Ý Ñ³Ù³ñ</t>
  </si>
  <si>
    <t>Ã) Ð³Ù³ÛÝùÇ ï³ñ³ÍùáõÙ ³ñï³ùÇÝ ·áí³½¹ ï»Õ³¹ñ»Éáõ ÃáõÛÉïíáõÃÛ³Ý Ñ³Ù³ñ</t>
  </si>
  <si>
    <t xml:space="preserve">Å) Ð³Ù³ÛÝùÇ ³ñËÇíÇó ÷³ëï³ÃÕÃ»ñÇ å³ï×»Ý»ñ ¨ ÏñÏÝûñÇÝ³ÏÝ»ñ ïñ³Ù³¹ñ»Éáõ Ñ³Ù³ñ </t>
  </si>
  <si>
    <t>Å³) Ð³Ù³ÛÝùÇ ï³ñ³ÍùáõÙ (µ³ó³éáõÃÛ³Ùµ Ã³Õ³ÛÇÝ Ñ³Ù³ÛÝùÝ»ñÇ) Ù³ñ¹³ï³ñ ï³ùëáõ (µ³ó³éáõÃÛ³Ùµ »ñÃáõÕ³ÛÇÝ ï³ùëÇÝ»ñÇ) Í³é³ÛáõÃÛáõÝ Çñ³Ï³Ý³óÝ»Éáõ ÃáõÛÉïíáõÃÛ³Ý Ñ³Ù³ñ</t>
  </si>
  <si>
    <t>Åµ) Â³ÝÏ³ñÅ»ù Ù»ï³ÕÝ»ñÇó å³ïñ³ëïí³Í Çñ»ñÇ Ù³Ýñ³Í³Ë ³éáõí³×³éùÇ ÃáõÛÉïíáõÃÛ³Ý Ñ³Ù³ñ</t>
  </si>
  <si>
    <t>1342</t>
  </si>
  <si>
    <t>3.7 ÀÝÃ³óÇÏ áã å³ßïáÝ³Ï³Ý ¹ñ³Ù³ßÝáñÑÝ»ñ</t>
  </si>
  <si>
    <t>(ïáÕ 1381 + ïáÕ 1382)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</si>
  <si>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</si>
  <si>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</si>
  <si>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</si>
  <si>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</si>
  <si>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</si>
  <si>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</si>
  <si>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</si>
  <si>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</si>
  <si>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</si>
  <si>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</si>
  <si>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</si>
  <si>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</si>
  <si>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</si>
  <si>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</si>
  <si>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</si>
  <si>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</si>
  <si>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</si>
  <si>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</si>
  <si>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</si>
  <si>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</si>
  <si>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</si>
  <si>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</si>
  <si>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</si>
  <si>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</si>
  <si>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</si>
  <si>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</si>
  <si>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5131</t>
  </si>
  <si>
    <t>5132</t>
  </si>
  <si>
    <t xml:space="preserve"> -²×»óíáÕ ³ÏïÇíÝ»ñ</t>
  </si>
  <si>
    <t>5211</t>
  </si>
  <si>
    <t>5221</t>
  </si>
  <si>
    <t>5231</t>
  </si>
  <si>
    <t>5241</t>
  </si>
  <si>
    <t xml:space="preserve"> -êå³éÙ³Ý Ýå³ï³Ïáí å³ÑíáÕ å³ß³ñÝ»ñ</t>
  </si>
  <si>
    <t>5133</t>
  </si>
  <si>
    <t>5134</t>
  </si>
  <si>
    <t>5311</t>
  </si>
  <si>
    <t>5411</t>
  </si>
  <si>
    <t>5421</t>
  </si>
  <si>
    <t>5431</t>
  </si>
  <si>
    <t xml:space="preserve"> -²ÛÉ µÝ³Ï³Ý Í³·áõÙ áõÝ»óáÕ ³ÏïÇíÝ»ñ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</si>
  <si>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</si>
  <si>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</si>
  <si>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</si>
  <si>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</si>
  <si>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</si>
  <si>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</si>
  <si>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</si>
  <si>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</si>
  <si>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</si>
  <si>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</si>
  <si>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</si>
  <si>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</si>
  <si>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</si>
  <si>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</si>
  <si>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</si>
  <si>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</si>
  <si>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</si>
  <si>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</si>
  <si>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</si>
  <si>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</si>
  <si>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</si>
  <si>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</si>
  <si>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</si>
  <si>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</si>
  <si>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</si>
  <si>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</si>
  <si>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</si>
  <si>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</si>
  <si>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</si>
  <si>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</si>
  <si>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</si>
  <si>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</si>
  <si>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</si>
  <si>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</si>
  <si>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</si>
  <si>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</si>
  <si>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í³ñã³Ï³Ý µÛáõç»</t>
  </si>
  <si>
    <t>ýáÝ¹³ÛÇÝ µÛáõç»</t>
  </si>
  <si>
    <t xml:space="preserve">        X</t>
  </si>
  <si>
    <t>x</t>
  </si>
  <si>
    <t>1000</t>
  </si>
  <si>
    <t>1100</t>
  </si>
  <si>
    <t>1200</t>
  </si>
  <si>
    <t>1300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</si>
  <si>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</si>
  <si>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</si>
  <si>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</si>
  <si>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</si>
  <si>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</si>
  <si>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</si>
  <si>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</si>
  <si>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</si>
  <si>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</si>
  <si>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</si>
  <si>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</si>
  <si>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</si>
  <si>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</si>
  <si>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</si>
  <si>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</si>
  <si>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</si>
  <si>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</si>
  <si>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</si>
  <si>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</si>
  <si>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</si>
  <si>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</si>
  <si>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</si>
  <si>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</si>
  <si>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</si>
  <si>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</si>
  <si>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</si>
  <si>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</si>
  <si>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</si>
  <si>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</si>
  <si>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</si>
  <si>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</si>
  <si>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</si>
  <si>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</si>
  <si>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</si>
  <si>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</si>
  <si>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</si>
  <si>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</si>
  <si>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</si>
  <si>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</si>
  <si>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</si>
  <si>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</si>
  <si>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</si>
  <si>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</si>
  <si>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</si>
  <si>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</si>
  <si>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</si>
  <si>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</si>
  <si>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</si>
  <si>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</si>
  <si>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</si>
  <si>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</si>
  <si>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</si>
  <si>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</si>
  <si>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</si>
  <si>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</si>
  <si>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</si>
  <si>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</si>
  <si>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</si>
  <si>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</si>
  <si>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</si>
  <si>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</si>
  <si>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</si>
  <si>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</si>
  <si>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</si>
  <si>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</si>
  <si>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</si>
  <si>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</si>
  <si>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</si>
  <si>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</si>
  <si>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</si>
  <si>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</si>
  <si>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</si>
  <si>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</si>
  <si>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</si>
  <si>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</si>
  <si>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</si>
  <si>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</si>
  <si>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</si>
  <si>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</si>
  <si>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1165</t>
  </si>
  <si>
    <t>(ïáÕ 1161 + ïáÕ 1165 )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</si>
  <si>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</si>
  <si>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</si>
  <si>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</si>
  <si>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</si>
  <si>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</si>
  <si>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</si>
  <si>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</si>
  <si>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</si>
  <si>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</si>
  <si>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</si>
  <si>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</si>
  <si>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</si>
  <si>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</si>
  <si>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ì³é»ÉÇù ¨ ¿Ý»ñ·»ïÇÏ³</t>
  </si>
  <si>
    <t>Fuel and Energy</t>
  </si>
  <si>
    <t>ø³ñ³ÍáõË  ¨ ³ÛÉ Ï³ñÍñ µÝ³Ï³Ý í³é»ÉÇù</t>
  </si>
  <si>
    <t>Coal and other solid mineral fuels</t>
  </si>
  <si>
    <t xml:space="preserve">Ü³íÃ³ÙÃ»ñù ¨ µÝ³Ï³Ý ·³½ </t>
  </si>
  <si>
    <t>Petroleum and natural gas</t>
  </si>
  <si>
    <t>ØÇçáõÏ³ÛÇÝ í³é»ÉÇù</t>
  </si>
  <si>
    <t>Nuclear fuel</t>
  </si>
  <si>
    <t>ì³é»ÉÇùÇ ³ÛÉ ï»ë³ÏÝ»ñ</t>
  </si>
  <si>
    <t>Other fuels</t>
  </si>
  <si>
    <t xml:space="preserve">¾É»Ïïñ³¿Ý»ñ·Ç³ </t>
  </si>
  <si>
    <t>Electricity</t>
  </si>
  <si>
    <t>àã ¿É»Ïïñ³Ï³Ý ¿Ý»ñ·Ç³</t>
  </si>
  <si>
    <t>Non-electric energy</t>
  </si>
  <si>
    <t>È»éÝ³³ñ¹ÛáõÝ³Ñ³ÝáõÙ, ³ñ¹ÛáõÝ³µ»ñáõÃÛáõÝ ¨ ßÇÝ³ñ³ñáõÃÛáõÝ</t>
  </si>
  <si>
    <t>Mining, Manufacturing and Construction</t>
  </si>
  <si>
    <t>Ð³Ýù³ÛÇÝ é»ëáõñëÝ»ñÇ ³ñ¹ÛáõÝ³Ñ³ÝáõÙ, µ³ó³éáõÃÛ³Ùµ µÝ³Ï³Ý í³é»ÉÇùÇ</t>
  </si>
  <si>
    <t>Mining of mineral resources other than mineral fuels</t>
  </si>
  <si>
    <t xml:space="preserve">²ñ¹ÛáõÝ³µ»ñáõÃÛáõÝ </t>
  </si>
  <si>
    <t>Manufacturing</t>
  </si>
  <si>
    <t xml:space="preserve">ÞÇÝ³ñ³ñáõÃÛáõÝ </t>
  </si>
  <si>
    <t>Construction</t>
  </si>
  <si>
    <t>îñ³Ýëåáñï</t>
  </si>
  <si>
    <t>Transport</t>
  </si>
  <si>
    <t xml:space="preserve">×³Ý³å³ñÑ³ÛÇÝ ïñ³Ýëåáñï </t>
  </si>
  <si>
    <t>Road transport</t>
  </si>
  <si>
    <t xml:space="preserve">æñ³ÛÇÝ ïñ³Ýëåáñï </t>
  </si>
  <si>
    <t>1.1 ¶áõÛù³ÛÇÝ Ñ³ñÏ»ñ ³Ýß³ñÅ ·áõÛùÇó                                    (ïáÕ 1111+ ïáÕ 1112)</t>
  </si>
  <si>
    <t>µ) ä»ï³Ï³Ý µÛáõç»Çó Ñ³Ù³ÛÝùÇ í³ñã³Ï³Ý µÛáõç»ÇÝ ïñ³Ù³¹ñíáÕ ³ÛÉ ¹áï³óÇ³Ý»ñ                                            (ïáÕ 1255+ ïáÕ 1256)</t>
  </si>
  <si>
    <t>Water transport</t>
  </si>
  <si>
    <t xml:space="preserve">ºñÏ³ÃáõÕ³ÛÇÝ ïñ³Ýëåáñï </t>
  </si>
  <si>
    <t>Railway transport</t>
  </si>
  <si>
    <t xml:space="preserve">ú¹³ÛÇÝ ïñ³Ýëåáñï </t>
  </si>
  <si>
    <t>Air transport</t>
  </si>
  <si>
    <t xml:space="preserve">ÊáÕáí³Ï³ß³ñ³ÛÇÝ ¨ ³ÛÉ ïñ³Ýëåáñï </t>
  </si>
  <si>
    <t>Pipeline and other transport</t>
  </si>
  <si>
    <t>Î³å</t>
  </si>
  <si>
    <t>Communication</t>
  </si>
  <si>
    <t xml:space="preserve">Î³å </t>
  </si>
  <si>
    <t>²ÛÉ µÝ³·³í³éÝ»ñ</t>
  </si>
  <si>
    <t>Other Industries</t>
  </si>
  <si>
    <t xml:space="preserve">Ø»Í³Í³Ë ¨ Ù³Ýñ³Í³Ë ³é¨ïáõñ, ³åñ³ÝùÝ»ñÇ å³Ñå³ÝáõÙ ¨ å³Ñ»ëï³íáñáõÙ  </t>
  </si>
  <si>
    <t>Distributive trades, storage and warehousing</t>
  </si>
  <si>
    <t>ÐÛáõñ³ÝáóÝ»ñ ¨ Ñ³ë³ñ³Ï³Ï³Ý ëÝÝ¹Ç ûµÛ»ÏïÝ»ñ</t>
  </si>
  <si>
    <t>Hotels and restaurants</t>
  </si>
  <si>
    <t xml:space="preserve">¼µáë³ßñçáõÃÛáõÝ </t>
  </si>
  <si>
    <t>Tourism</t>
  </si>
  <si>
    <t xml:space="preserve">¼³ñ·³óÙ³Ý µ³½Ù³Ýå³ï³Ï Íñ³·ñ»ñ </t>
  </si>
  <si>
    <t>Multipurpose development projects</t>
  </si>
  <si>
    <t>îÝï»ë³Ï³Ý Ñ³ñ³µ»ñáõÃÛáõÝÝ»ñÇ ·Íáí Ñ»ï³½áï³Ï³Ý ¨ Ý³Ë³·Í³ÛÇÝ ³ßË³ï³ÝùÝ»ñ</t>
  </si>
  <si>
    <t>R&amp;D Economic Affairs</t>
  </si>
  <si>
    <t>ÀÝ¹Ñ³Ýáõñ µÝáõÛÃÇ ïÝï»ë³Ï³Ý, ³é¨ïñ³ÛÇÝ ¨ ³ßË³ï³ÝùÇ Ñ³ñó»ñÇ ·Íáí Ñ»ï³½áï³Ï³Ý ¨ Ý³Ë³·Í³ÛÇÝ ³ßË³ï³ÝùÝ»ñ</t>
  </si>
  <si>
    <t>R&amp;D General economic, commercial and labor affairs</t>
  </si>
  <si>
    <t>¶ÛáõÕ³ïÝï»ëáõÃÛ³Ý, ³Ýï³é³ÛÇÝ ïÝï»ëáõÃÛ³Ý, ÓÏÝáñëáõÃÛ³Ý ¨ áñëáñ¹áõÃÛ³Ý ·Íáí Ñ»ï³½áï³Ï³Ý ¨ Ý³Ë³·Í³ÛÇÝ ³ßË³ï³ÝùÝ»ñ</t>
  </si>
  <si>
    <t>R&amp;D Agriculture, forestry, fishing and hunting</t>
  </si>
  <si>
    <t>ì³é»ÉÇùÇ ¨ ¿Ý»ñ·»ïÇÏ³ÛÇ ·Íáí Ñ»ï³½áï³Ï³Ý ¨ Ý³Ë³·Í³ÛÇÝ ³ßË³ï³ÝùÝ»ñ</t>
  </si>
  <si>
    <t>R&amp;D Fuel and energy</t>
  </si>
  <si>
    <r>
      <t xml:space="preserve">ÀÜ¸²ØºÜÀ  ºÎ²ØàôîÜºð                          </t>
    </r>
    <r>
      <rPr>
        <sz val="10"/>
        <rFont val="Arial Armenian"/>
        <family val="2"/>
      </rPr>
      <t>(ïáÕ 1100 + ïáÕ 1200+ïáÕ 1300)</t>
    </r>
  </si>
  <si>
    <t>úñ»Ýùáí å»ï³Ï³Ý µÛáõç» ³Ùñ³·ñíáÕ Ñ³ñÏ»ñÇó ¨ ³ÛÉ å³ñï³¹Çñ í×³ñÝ»ñÇó  Ù³ëÑ³ÝáõÙÝ»ñ Ñ³Ù³ÛÝùÝ»ñÇ µÛáõç»Ý»ñ</t>
  </si>
  <si>
    <t>·) úñ»Ýùáí å»ï³Ï³Ý µÛáõç»ÇÝ ³Ùñ³·ñíáÕ ³ÛÉ Ñ³ñÏ»ñÇó ¨ å³ñï³¹Çñ í×³ñÝ»ñÇó Ï³ï³ñíáÕ Ù³ëÑ³ÝáõÙÝ»ñÁ` Ûáõñ³ù³ÝãÛáõñ ï³ñí³ å»ï³Ï³Ý µÛáõç»Ç Ù³ëÇÝ ûñ»Ýùáí ë³ÑÙ³ÝíáÕ ã³÷»ñáí</t>
  </si>
  <si>
    <t>µµ) ä»ï³Ï³Ý µÛáõç»Çó Ñ³Ù³ÛÝùÇ í³ñã³Ï³Ý µÛáõç»ÇÝ ïñ³Ù³¹ñíáÕ ³ÛÉ ¹áï³óÇ³Ý»ñ</t>
  </si>
  <si>
    <t>·) ä»ï³Ï³Ý µÛáõç»Çó Ñ³Ù³ÛÝùÇ í³ñã³Ï³Ý µÛáõç»ÇÝ ïñ³Ù³¹ñíáÕ Ýå³ï³Ï³ÛÇÝ Ñ³ïÏ³óáõÙÝ»ñ (ëáõµí»ÝóÇ³Ý»ñ)</t>
  </si>
  <si>
    <t>¹) ²ÛÉ Ñ³Ù³ÛÝùÝ»ñÇ µÛáõç»Ý»ñÇó ÁÝÃ³óÇÏ Í³Ëë»ñÇ ýÇÝ³Ýë³íáñÙ³Ý Ýå³ï³Ïáí ëï³óíáÕ å³ßïáÝ³Ï³Ý ¹ñ³Ù³ßÝáñÑÝ»ñ</t>
  </si>
  <si>
    <t>µ) ²ÛÉ Ñ³Ù³ÛÝùÝ»ñÇó Ï³åÇï³É Í³Ëë»ñÇ ýÇÝ³Ýë³íáñÙ³Ý Ýå³ï³Ïáí ëï³óíáÕ å³ßïáÝ³Ï³Ý ¹ñ³Ù³ßÝáñÑÝ»ñ</t>
  </si>
  <si>
    <t>(ïáÕ 1310 + ïáÕ 1320 + ïáÕ 1330 + ïáÕ 1340 + ïáÕ 1350 + ïáÕ 1360 + ïáÕ 1370 + ïáÕ 1380+ ïáÕ 1390)</t>
  </si>
  <si>
    <t>´³ÝÏ»ñáõÙ Ñ³Ù³ÛÝùÇ µÛáõç»Ç Å³Ù³Ý³Ï³íáñ ³½³ï ÙÇçáóÝ»ñÇ ï»Õ³µ³ßËáõÙÇó ¨ ¹»åá½ÇïÝ»ñÇó ëï³óí³Í ïáÏáë³í×³ñÝ»ñ</t>
  </si>
  <si>
    <t>´³ÅÝ»ïÇñ³Ï³Ý ÁÝÏ»ñáõÃÛáõÝÝ»ñáõÙ Ñ³Ù³ÛÝùÇ Ù³ëÝ³ÏóáõÃÛ³Ý ¹ÇÙ³ó Ñ³Ù³ÛÝùÇ µÛáõç» Ùáõïù³·ñíáÕ ß³Ñ³µ³ÅÇÝÝ»ñ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</si>
  <si>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</si>
  <si>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</si>
  <si>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1341 + ïáÕ 1342+ ïáÕ 1343)</t>
  </si>
  <si>
    <t>1343</t>
  </si>
  <si>
    <t>úñ»Ýùáí ë³ÑÙ³Ýí³Í ¹»åù»ñáõÙ Ñ³Ù³ÛÝù³ÛÇÝ ÑÇÙÝ³ñÏÝ»ñÇ ÏáÕÙÇó ³é³Ýó ï»Õ³Ï³Ý ïáõñùÇ ·³ÝÓÙ³Ý Ù³ïáõóíáÕ Í³é³ÛáõÃÛáõÝÝ»ñÇ Ï³Ù Ï³ï³ñíáÕ ·áñÍáÕáõÃÛáõÝÝ»ñÇ ¹ÇÙ³ó ëï³óíáÕ (·³ÝÓíáÕ) ³ÛÉ í×³ñÝ»ñ</t>
  </si>
  <si>
    <t>(ïáÕ 1351 + ïáÕ 1352)</t>
  </si>
  <si>
    <t>Øáõïù»ñ Ñ³Ù³ÛÝùÇ µÛáõç»Ç ÝÏ³ïÙ³Ùµ ëï³ÝÓÝ³Í å³ÛÙ³Ý³·ñ³ÛÇÝ å³ñï³íáñáõÃÛáõÝÝ»ñÇ ãÏ³ï³ñÙ³Ý ¹ÇÙ³ó ·³ÝÓíáÕ ·Íáí ïáõÛÅ»ñÇó</t>
  </si>
  <si>
    <t>1372</t>
  </si>
  <si>
    <t>úñ»Ýùáí ¨ Çñ³í³Ï³Ý ³ÛÉ ³Ïï»ñáí ë³ÑÙ³Ýí³Í` Ñ³Ù³ÛÝùÇ µÛáõç» Ùáõïù³·ñÙ³Ý »ÝÃ³Ï³ ³ÛÉ »Ï³ÙáõïÝ»ñ</t>
  </si>
  <si>
    <t xml:space="preserve">È»éÝ³³ñ¹ÛáõÝ³Ñ³ÝÙ³Ý, ³ñ¹ÛáõÝ³µ»ñáõÃÛ³Ý ¨ ßÇÝ³ñ³ñáõÃÛ³Ý ·Íáí Ñ»ï³½áï³Ï³Ý ¨ Ý³Ë³·Í³ÛÇÝ ³ßË³ï³ÝùÝ»ñ </t>
  </si>
  <si>
    <t>R&amp;D Mining, manufacturing and construction</t>
  </si>
  <si>
    <t>îñ³ÝëåáñïÇ ·Íáí Ñ»ï³½áï³Ï³Ý ¨ Ý³Ë³·Í³ÛÇÝ ³ßË³ï³ÝùÝ»ñ</t>
  </si>
  <si>
    <t>R&amp;D Transport</t>
  </si>
  <si>
    <t>Î³åÇ ·Íáí Ñ»ï³½áï³Ï³Ý ¨ Ý³Ë³·Í³ÛÇÝ ³ßË³ï³ÝùÝ»ñ</t>
  </si>
  <si>
    <t>R&amp;D Communications</t>
  </si>
  <si>
    <t xml:space="preserve">  </t>
  </si>
  <si>
    <t>²ÛÉ µÝ³·³í³éÝ»ñÇ ·Íáí Ñ»ï³½áï³Ï³Ý ¨ Ý³Ë³·Í³ÛÇÝ ³ßË³ï³ÝùÝ»ñ</t>
  </si>
  <si>
    <t>R&amp;D Other industries</t>
  </si>
  <si>
    <t>îÝï»ë³Ï³Ý Ñ³ñ³µ»ñáõÃÛáõÝÝ»ñ (³ÛÉ ¹³ë»ñÇÝ ãå³ïÏ³ÝáÕ)</t>
  </si>
  <si>
    <t>Economic Affairs Not Elsewhere Classified</t>
  </si>
  <si>
    <t>Economic affairs not elsewhere classified</t>
  </si>
  <si>
    <t>ENVIRONMENTAL PROTECTION</t>
  </si>
  <si>
    <t>²Õµ³Ñ³ÝáõÙ</t>
  </si>
  <si>
    <t>Waste Management</t>
  </si>
  <si>
    <t>Waste management</t>
  </si>
  <si>
    <t>Î»Õï³çñ»ñÇ Ñ»é³óáõÙ</t>
  </si>
  <si>
    <t>Waste Water Management</t>
  </si>
  <si>
    <t xml:space="preserve">Î»Õï³çñ»ñÇ Ñ»é³óáõÙ </t>
  </si>
  <si>
    <t>Waste water management</t>
  </si>
  <si>
    <t>Þñç³Ï³ ÙÇç³í³ÛñÇ ³ÕïáïÙ³Ý ¹»Ù å³Ûù³ñ</t>
  </si>
  <si>
    <t>Pollution Abatement</t>
  </si>
  <si>
    <t>Pollution abatement</t>
  </si>
  <si>
    <t>Î»Ýë³µ³½Ù³½³ÝáõÃÛ³Ý ¨ µÝáõÃÛ³Ý  å³ßïå³ÝáõÃÛáõÝ</t>
  </si>
  <si>
    <t>Protection of Biodiversity and Landscape</t>
  </si>
  <si>
    <t>Protection of biodiversity and landscape</t>
  </si>
  <si>
    <t>Þñç³Ï³ ÙÇç³í³ÛñÇ å³ßïå³ÝáõÃÛ³Ý ·Íáí Ñ»ï³½áï³Ï³Ý ¨ Ý³Ë³·Í³ÛÇÝ ³ßË³ï³ÝùÝ»ñ</t>
  </si>
  <si>
    <t>R&amp;D Environmental Protection</t>
  </si>
  <si>
    <t>R&amp;D Environmental protection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</si>
  <si>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</si>
  <si>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</si>
  <si>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</si>
  <si>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</si>
  <si>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´Ý³Ï³ñ³Ý³ÛÇÝ ßÇÝ³ñ³ñáõÃÛáõÝ</t>
  </si>
  <si>
    <t>Housing Development</t>
  </si>
  <si>
    <t xml:space="preserve">´Ý³Ï³ñ³Ý³ÛÇÝ ßÇÝ³ñ³ñáõÃÛáõÝ </t>
  </si>
  <si>
    <t>Housing development</t>
  </si>
  <si>
    <t>Ð³Ù³ÛÝù³ÛÇÝ ½³ñ·³óáõÙ</t>
  </si>
  <si>
    <t>Community Development</t>
  </si>
  <si>
    <t>Community development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</si>
  <si>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</si>
  <si>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</si>
  <si>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</si>
  <si>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</si>
  <si>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</si>
  <si>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</si>
  <si>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</si>
  <si>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</si>
  <si>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1334</t>
  </si>
  <si>
    <t>1340</t>
  </si>
  <si>
    <t>1341</t>
  </si>
  <si>
    <r>
      <t xml:space="preserve">1.1. ÐÆØÜ²Î²Ü ØÆæàòÜºð                                 </t>
    </r>
    <r>
      <rPr>
        <sz val="8"/>
        <color indexed="8"/>
        <rFont val="Arial Armenian"/>
        <family val="2"/>
      </rPr>
      <t>(ïáÕ5110+ïáÕ5120+ïáÕ5130)</t>
    </r>
  </si>
  <si>
    <r>
      <t xml:space="preserve">´. àâ üÆÜ²Üê²Î²Ü ²ÎîÆìÜºðÆ ¶Ìàì Ì²Êêºð                     </t>
    </r>
    <r>
      <rPr>
        <sz val="10"/>
        <color indexed="8"/>
        <rFont val="Arial Armenian"/>
        <family val="2"/>
      </rPr>
      <t>(ïáÕ5100+ïáÕ5200+ïáÕ5300+ïáÕ5400)</t>
    </r>
  </si>
  <si>
    <r>
      <t xml:space="preserve">².   ÀÜÂ²òÆÎ  Ì²Êêºðª               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</si>
  <si>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r>
      <t xml:space="preserve">           </t>
    </r>
    <r>
      <rPr>
        <b/>
        <sz val="12"/>
        <rFont val="Arial Armenian"/>
        <family val="2"/>
      </rPr>
      <t xml:space="preserve">  ÀÜ¸²ØºÜÀ</t>
    </r>
    <r>
      <rPr>
        <b/>
        <sz val="11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Ì²Êêºð              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(ïáÕ4050+ïáÕ5000+ïáÕ 6000)</t>
    </r>
  </si>
  <si>
    <t xml:space="preserve">´Ý³Ï³ñ³Ý³ÛÇÝ ßÇÝ³ñ³ñáõÃÛ³Ý ¨ ÏáÙáõÝ³É Í³é³ÛáõÃÛáõÝÝ»ñÇ ·Íáí Ñ»ï³½áï³Ï³Ý ¨ Ý³Ë³·Í³ÛÇÝ ³ßË³ï³ÝùÝ»ñ </t>
  </si>
  <si>
    <t>R&amp;D Housing and Community Amenities</t>
  </si>
  <si>
    <t>R&amp;D Housing and community amenities</t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</si>
  <si>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</si>
  <si>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</si>
  <si>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</si>
  <si>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HEALTH</t>
  </si>
  <si>
    <t>´ÅßÏ³Ï³Ý ³åñ³ÝùÝ»ñ, ë³ñù»ñ ¨ ë³ñù³íáñáõÙÝ»ñ</t>
  </si>
  <si>
    <t>Medical products, Appliances and Equipment</t>
  </si>
  <si>
    <t>¸»Õ³·áñÍ³Ï³Ý ³åñ³ÝùÝ»ñ</t>
  </si>
  <si>
    <t>Pharmaceutical products</t>
  </si>
  <si>
    <t>²ÛÉ µÅßÏ³Ï³Ý ³åñ³ÝùÝ»ñ</t>
  </si>
  <si>
    <t>Other medical products</t>
  </si>
  <si>
    <t>Therapeutic appliances and equipment</t>
  </si>
  <si>
    <t>Outpatient Services</t>
  </si>
  <si>
    <t>ÀÝ¹Ñ³Ýáõñ µÝáõÛÃÇ µÅßÏ³Ï³Ý Í³é³ÛáõÃÛáõÝÝ»ñ</t>
  </si>
  <si>
    <t>General medical services</t>
  </si>
  <si>
    <t>Ø³ëÝ³·Çï³óí³Í µÅßÏ³Ï³Ý Í³é³ÛáõÃÛáõÝÝ»ñ</t>
  </si>
  <si>
    <t>Specialized medical services</t>
  </si>
  <si>
    <t>Dental services</t>
  </si>
  <si>
    <t>ä³ñ³µÅßÏ³Ï³Ý Í³é³ÛáõÃÛáõÝÝ»ñ</t>
  </si>
  <si>
    <t>Paramedical services</t>
  </si>
  <si>
    <t>ÐÇí³Ý¹³Ýáó³ÛÇÝ Í³é³ÛáõÃÛáõÝÝ»ñ</t>
  </si>
  <si>
    <t>3.8 Î³åÇï³É áã å³ßïáÝ³Ï³Ý ¹ñ³Ù³ßÝáñÑÝ»ñ</t>
  </si>
  <si>
    <t>(ïáÕ 1391 + ïáÕ 1392 + ïáÕ 1393)</t>
  </si>
  <si>
    <t>Hospital Services</t>
  </si>
  <si>
    <t xml:space="preserve">ÀÝ¹Ñ³Ýáõñ µÝáõÛÃÇ ÑÇí³Ý¹³Ýáó³ÛÇÝ Í³é³ÛáõÃÛáõÝÝ»ñ </t>
  </si>
  <si>
    <t>General hospital services</t>
  </si>
  <si>
    <t>Ø³ëÝ³·Çï³óí³Í ÑÇí³Ý¹³Ýáó³ÛÇÝ Í³é³ÛáõÃÛáõÝÝ»ñ</t>
  </si>
  <si>
    <t>Specialized hospital services</t>
  </si>
  <si>
    <t>´ÅßÏ³Ï³Ý, Ùáñ ¨ Ù³ÝÏ³Ý Ï»ÝïñáÝÝ»ñÇ  Í³é³ÛáõÃÛáõÝÝ»ñ</t>
  </si>
  <si>
    <t>Medical and maternity center services</t>
  </si>
  <si>
    <t>ÐÇí³Ý¹Ç ËÝ³ÙùÇ ¨ ³éáÕçáõÃÛ³Ý í»ñ³Ï³Ý·ÝÙ³Ý ïÝ³ÛÇÝ Í³é³ÛáõÃÛáõÝÝ»ñ</t>
  </si>
  <si>
    <t>Nursing and convalescent home services</t>
  </si>
  <si>
    <t>Ð³Ýñ³ÛÇÝ ³éáÕç³å³Ñ³Ï³Ý Í³é³ÛáõÃÛáõÝÝ»ñ</t>
  </si>
  <si>
    <t>Public Health Services</t>
  </si>
  <si>
    <t>Public health services</t>
  </si>
  <si>
    <t xml:space="preserve">²éáÕç³å³ÑáõÃÛ³Ý ·Íáí Ñ»ï³½áï³Ï³Ý ¨ Ý³Ë³·Í³ÛÇÝ ³ßË³ï³ÝùÝ»ñ </t>
  </si>
  <si>
    <t>R&amp;D Health</t>
  </si>
  <si>
    <t>²éáÕç³å³ÑáõÃÛáõÝ (³ÛÉ ¹³ë»ñÇÝ ãå³ïÏ³ÝáÕ)</t>
  </si>
  <si>
    <t>Health Not Elsewhere Classified</t>
  </si>
  <si>
    <t>Health not elsewhere classified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</si>
  <si>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</si>
  <si>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</si>
  <si>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</si>
  <si>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</si>
  <si>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</si>
  <si>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</si>
  <si>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</si>
  <si>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è³¹Çá ¨ Ñ»éáõëï³Ñ³Õáñ¹áõÙÝ»ñÇ Ñ»é³ñÓ³ÏÙ³Ý ¨ Ññ³ï³ñ³Ïã³Ï³Ý Í³é³ÛáõÃÛáõÝÝ»ñ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</si>
  <si>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</si>
  <si>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</si>
  <si>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</si>
  <si>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</si>
  <si>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Ð³Ý·ëïÇ, Ùß³ÏáõÛÃÇ ¨ ÏñáÝÇ ·Íáí Ñ»ï³½áï³Ï³Ý ¨ Ý³Ë³·Í³ÛÇÝ ³ßË³ï³ÝùÝ»ñ</t>
  </si>
  <si>
    <t>R&amp;D Recreation, Culture and Religion</t>
  </si>
  <si>
    <t>R&amp;D Recreation, culture and religion</t>
  </si>
  <si>
    <t>Ð³Ý·Çëï, Ùß³ÏáõÛÃ ¨ ÏñáÝ (³ÛÉ ¹³ë»ñÇÝ ãå³ïÏ³ÝáÕ)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</si>
  <si>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</si>
  <si>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</si>
  <si>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</si>
  <si>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</si>
  <si>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</si>
  <si>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</si>
  <si>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</si>
  <si>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</si>
  <si>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</si>
  <si>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</si>
  <si>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³³) ÐÇÙÝ³Ï³Ý ßÇÝáõÃÛáõÝÝ»ñÇ Ñ³Ù³ñ</t>
  </si>
  <si>
    <t>³µ) àã ÑÇÙÝ³Ï³Ý ßÇÝáõÃÛáõÝÝ»ñÇ Ñ³Ù³ñ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</si>
  <si>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</si>
  <si>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 xml:space="preserve">µ) Ð³Ù³ÛÝùÇ í³ñã³Ï³Ý ï³ñ³ÍùáõÙ ß»Ýù»ñÇ, ßÇÝáõÃÛáõÝÝ»ñÇ, ù³Õ³ù³ßÇÝ³Ï³Ý ³ÛÉ ûµÛ»ÏïÝ»ñÇ í»ñ³Ï³éáõóÙ³Ý, áõÅ»Õ³óÙ³Ý, í»ñ³Ï³Ý·ÝÙ³Ý, ³ñ¹Ç³Ï³Ý³óÙ³Ý ³ßË³ï³ÝùÝ»ñ (µ³ó³éáõÃÛ³Ùµ ÐÐ ûñ»Ýë¹ñõÃÛ³Ùµ ë³ÑÙ³Ýí³Í` ßÇÝ³ñ³ñáõÃÛ³Ý ÃáõÛÉïíáõÃÛáõÝ ãå³Ñ³ÝçíáÕ ¹»åù»ñÇ) Ï³ï³ñ»Éáõ ÃáõÛÉïíáõÃÛ³Ý Ñ³Ù³ñ </t>
  </si>
  <si>
    <t>·) Ð³Ù³ÛÝùÇ í³ñã³Ï³Ý ï³ñ³ÍùáõÙ ß»Ýù»ñÇ, ßÇÝáõÃÛáõÝÝ»ñÇ, ù³Õ³ù³ßÇÝ³Ï³Ý ³ÛÉ ûµÛ»ÏïÝ»ñÇ  ù³Ý¹Ù³Ý ÃáõÛÉïíáõÃÛ³Ý Ñ³Ù³ñ</t>
  </si>
  <si>
    <t>») Ð³Ù³ÛÝùÇ ï³ñ³ÍùáõÙ µ³óûÃÛ³ í³×³éù Ï³½Ù³Ï»ñå»Éáõ ÃáõÛÉïíáõÃÛ³Ý Ñ³Ù³ñ</t>
  </si>
  <si>
    <t>1.4 ²åñ³ÝùÝ»ñÇ Ù³ï³Ï³ñ³ñáõÙÇó ¨ Í³é³ÛáõÃÛáõÝÝ»ñÇ Ù³ïáõóáõÙÇó ³ÛÉ å³ñï³¹Çñ í×³ñÝ»ñ</t>
  </si>
  <si>
    <t>Ð³Ù³ÛÝùÇ µÛáõç» í×³ñíáÕ å»ï³Ï³Ý ïáõñù»ñ</t>
  </si>
  <si>
    <t xml:space="preserve">³) ø³Õ³ù³óÇ³Ï³Ý Ï³óáõÃÛ³Ý ³Ïï»ñ ·ñ³Ýó»Éáõ, ¹ñ³Ýó Ù³ëÇÝ ù³Õ³ù³óÇÝ»ñÇÝ ÏñÏÝ³ÏÇ íÏ³Û³Ï³ÝÝ»ñ, ù³Õ³ù³óÇ³Ï³Ý Ï³óáõÃÛ³Ý ³Ïï»ñáõÙ Ï³ï³ñí³Í ·ñ³éáõÙÝ»ñáõÙ ÷á÷áËáõÃÛáõÝÝ»ñ, Éñ³óáõÙÝ»ñ, áõÕÕáõÙÝ»ñ Ï³ï³ñ»Éáõ ¨ í»ñ³Ï³Ý·ÝÙ³Ý Ï³å³ÏóáõÃÛ³Ùµ íÏ³Û³Ï³ÝÝ»ñ ï³Éáõ Ñ³Ù³ñ </t>
  </si>
  <si>
    <t xml:space="preserve">µ) Üáï³ñ³Ï³Ý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÷³ëï³ÃÕÃ»ñÇ å³ï×»Ý»ñ Ñ³Ý»Éáõ ¨ ¹ñ³ÝóÇó ù³Õí³ÍùÝ»ñ ï³Éáõ Ñ³Ù³ñ </t>
  </si>
  <si>
    <t xml:space="preserve"> 1.5 ²ÛÉ Ñ³ñÏ³ÛÇÝ »Ï³ÙáõïÝ»ñ</t>
  </si>
  <si>
    <t>³) ºÏ³Ùï³Ñ³ñÏ</t>
  </si>
  <si>
    <t>µ) Þ³ÑáõÃ³Ñ³ñÏ</t>
  </si>
  <si>
    <t>2. ä²ÞîàÜ²Î²Ü ¸ð²Ø²ÞÜàðÐÜºð</t>
  </si>
  <si>
    <t>2.1  ÀÝÃ³óÇÏ ³ñï³ùÇÝ å³ßïáÝ³Ï³Ý ¹ñ³Ù³ßÝáñÑÝ»ñ` ëï³óí³Í ³ÛÉ å»ïáõÃÛáõÝÝ»ñÇó</t>
  </si>
  <si>
    <t>2.2 Î³åÇï³É ³ñï³ùÇÝ å³ßïáÝ³Ï³Ý ¹ñ³Ù³ßÝáñÑÝ»ñ` ëï³óí³Í ³ÛÉ å»ïáõÃÛáõÝÝ»ñÇó</t>
  </si>
  <si>
    <t>2.3 ÀÝÃ³óÇÏ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</si>
  <si>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ÁÝÃ³óÇÏ Í³Ëë»ñÇ ýÇÝ³Ýë³íáñÙ³Ý Ýå³ï³Ïáí </t>
  </si>
  <si>
    <t>2.4 Î³åÇï³É ³ñï³ùÇÝ å³ßïáÝ³Ï³Ý ¹ñ³Ù³ßÝáñÑÝ»ñ`  ëï³óí³Í ÙÇç³½·³ÛÇÝ Ï³½Ù³Ï»ñåáõÃÛáõÝÝ»ñÇó</t>
  </si>
  <si>
    <t xml:space="preserve">Ð³Ù³ÛÝùÇ µÛáõç» Ùáõïù³·ñíáÕ ³ñï³ùÇÝ å³ßïáÝ³Ï³Ý ¹ñ³Ù³ßÝáñÑÝ»ñ` ëï³óí³Í ÙÇç³½·³ÛÇÝ Ï³½Ù³Ï»ñåáõÃÛáõÝÝ»ñÇó Ï³åÇï³É Í³Ëë»ñÇ ýÇÝ³Ýë³íáñÙ³Ý Ýå³ï³Ïáí </t>
  </si>
  <si>
    <t>(ïáÕ 1110 + ïáÕ 1120 + ïáÕ 1130 + ïáÕ 1150 + ïáÕ 1160)</t>
  </si>
  <si>
    <t>(ïáÕ 1152 + ïáÕ 1153 )</t>
  </si>
  <si>
    <t>(ïáÕ 1162 + ïáÕ 1163 + ïáÕ 1164)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</si>
  <si>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</si>
  <si>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</si>
  <si>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µ³) Ð³Ù³ÛÝùÇ µÛáõç»Ç »Ï³ÙáõïÝ»ñÁ Ýí³½»óÝáÕ` ÐÐ ûñ»ÝùÝ»ñÇ ÏÇñ³ñÏÙ³Ý ³ñ¹ÛáõÝùáõÙ Ñ³Ù³ÛÝùÇ µÛáõç»Ç »Ï³ÙáõïÝ»ñÇ ÏáñáõëïÝ»ñÇ å»ïáõÃÛ³Ý ÏáÕÙÇó ÷áËÑ³ïáõóíáÕ ·áõÙ³ñÝ»ñ</t>
  </si>
  <si>
    <t xml:space="preserve"> 2.6 Î³åÇï³É Ý»ñùÇÝ å³ßïáÝ³Ï³Ý ¹ñ³Ù³ßÝáñÑÝ»ñ` ëï³óí³Í Ï³é³í³ñÙ³Ý ³ÛÉ Ù³Ï³ñ¹³ÏÝ»ñÇó</t>
  </si>
  <si>
    <t>³) ä»ï³Ï³Ý µÛáõç»Çó Ï³åÇï³É Í³Ëë»ñÇ ýÇÝ³Ýë³íáñÙ³Ý Ýå³ï³Ï³ÛÇÝ Ñ³ïÏ³óáõÙÝ»ñ (ëáõµí»ÝóÇ³Ý»ñ)</t>
  </si>
  <si>
    <t>3. ²ÚÈ ºÎ²ØàôîÜºð</t>
  </si>
  <si>
    <t>3.1 îáÏáëÝ»ñ</t>
  </si>
  <si>
    <t>3.2 Þ³Ñ³µ³ÅÇÝÝ»ñ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</si>
  <si>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</si>
  <si>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</si>
  <si>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</si>
  <si>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3.4 Ð³Ù³ÛÝùÇ µÛáõç»Ç »Ï³ÙáõïÝ»ñ ³åñ³ÝùÝ»ñÇ Ù³ï³Ï³ñ³ñáõÙÇó ¨ Í³é³ÛáõÃÛáõÝÝ»ñÇ Ù³ïáõóáõÙÇó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</si>
  <si>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</si>
  <si>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</si>
  <si>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</si>
  <si>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3.6 Øáõïù»ñ ïáõÛÅ»ñÇó, ïáõ·³ÝùÝ»ñÇó </t>
  </si>
  <si>
    <t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ýÇÝ³Ýë³íáñÙ³Ý Ñ³Ù³ñ Ñ³Ù³ÛÝùÇ µÛáõç» ëï³óí³Í Ùáõïù»ñ` ïñ³Ù³¹ñí³Í ³ñï³ùÇÝ ³ÕµÛáõñÝ»ñÇó</t>
  </si>
  <si>
    <t xml:space="preserve">ÜíÇñ³ïíáõÃÛ³Ý, Å³é³Ý·áõÃÛ³Ý Çñ³íáõÝùáí  ýÇ½ÇÏ³Ï³Ý ³ÝÓ³ÝóÇó ¨ Ï³½Ù³Ï»ñåáõÃÛáõÝÝ»ñÇó Ñ³Ù³ÛÝùÇÝ, í»ñçÇÝÇë »ÝÃ³Ï³ µÛáõç»ï³ÛÇÝ ÑÇÙÝ³ñÏÝ»ñÇ ïÝûñÇÝÙ³ÝÝ ³Ýó³Í ·áõÛùÇ (ÑÇÙÝ³Ï³Ý ÙÇçáó Ï³Ù áã ÝÛáõÃ³Ï³Ý ³ÏïÇí ãÑ³Ý¹Çë³óáÕ) Çñ³óáõÙÇó ¨ ¹ñ³Ù³Ï³Ý ÙÇçáóÝ»ñÇó Ï³åÇï³É Í³Ëë»ñÇ Çñ³Ï³Ý³óÙ³Ý Ñ³Ù³ñ Ñ³Ù³ÛÝùÇ µÛáõç» ëï³óí³Í Ùáõïù»ñ` ïñ³Ù³¹ñí³Í Ý»ñùÇÝ ³ÕµÛáõñÝ»ñÇó 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</si>
  <si>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</si>
  <si>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</si>
  <si>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</si>
  <si>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</si>
  <si>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</si>
  <si>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</si>
  <si>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</si>
  <si>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1132</t>
  </si>
  <si>
    <t xml:space="preserve">³) Ð³Ù³ÛÝùÇ ï³ñ³ÍùáõÙ Ýáñ ß»Ýù»ñÇ, ßÇÝáõÃÛáõÝÝ»ñÇ (Ý»ñ³éÛ³É áã ÑÇÙÝ³Ï³Ý)  ßÇÝ³ñ³ñáõÃÛáõÝ (ï»Õ³¹ñÙ³Ý) ÃáõÛÉïíáõÃÛ³Ý Ñ³Ù³ñ (ïáÕ 1133 + ïáÕ 1334),  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</si>
  <si>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</si>
  <si>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</si>
  <si>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</si>
  <si>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</si>
  <si>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</si>
  <si>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</si>
  <si>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</si>
  <si>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</si>
  <si>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</si>
  <si>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</si>
  <si>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</si>
  <si>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</si>
  <si>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</si>
  <si>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</si>
  <si>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</si>
  <si>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</si>
  <si>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</si>
  <si>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</si>
  <si>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</si>
  <si>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</si>
  <si>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</si>
  <si>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(ïáÕ 1210 + ïáÕ 1220 + ïáÕ 1230 + ïáÕ 1240 + ïáÕ 1250 + ïáÕ 1260)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</si>
  <si>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</si>
  <si>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</si>
  <si>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</si>
  <si>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</si>
  <si>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</si>
  <si>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</si>
  <si>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</si>
  <si>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</si>
  <si>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</si>
  <si>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</si>
  <si>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</si>
  <si>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</si>
  <si>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</si>
  <si>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</si>
  <si>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</si>
  <si>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</si>
  <si>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</si>
  <si>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</si>
  <si>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</si>
  <si>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</si>
  <si>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</si>
  <si>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</si>
  <si>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</si>
  <si>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</si>
  <si>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</si>
  <si>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</si>
  <si>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</si>
  <si>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</si>
  <si>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1360</t>
  </si>
  <si>
    <t>(ïáÕ 1361 + ïáÕ 1362)</t>
  </si>
  <si>
    <t>1361</t>
  </si>
  <si>
    <t>1362</t>
  </si>
  <si>
    <t>1370</t>
  </si>
  <si>
    <t>(ïáÕ 1371 + ïáÕ 1372)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</si>
  <si>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</si>
  <si>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</si>
  <si>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</si>
  <si>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</si>
  <si>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</si>
  <si>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</si>
  <si>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</si>
  <si>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</si>
  <si>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</si>
  <si>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</si>
  <si>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</si>
  <si>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</si>
  <si>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</si>
  <si>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</si>
  <si>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</si>
  <si>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</si>
  <si>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´³ñÓñ³·áõÛÝ ÏñÃáõÃÛáõÝ</t>
  </si>
  <si>
    <t>Tertiary Education</t>
  </si>
  <si>
    <t>First stage of tertiary education</t>
  </si>
  <si>
    <t>Second stage of tertiary education</t>
  </si>
  <si>
    <t xml:space="preserve">Àëï Ù³Ï³ñ¹³ÏÝ»ñÇ ã¹³ë³Ï³ñ·íáÕ ÏñÃáõÃÛáõÝ </t>
  </si>
  <si>
    <t>Education Not Definable By Level</t>
  </si>
  <si>
    <t>Education not definable by level</t>
  </si>
  <si>
    <t xml:space="preserve">ÎñÃáõÃÛ³ÝÁ ïñ³Ù³¹ñíáÕ ûÅ³Ý¹³Ï Í³é³ÛáõÃÛáõÝÝ»ñ </t>
  </si>
  <si>
    <t>Susidiary Services to Education</t>
  </si>
  <si>
    <t>Susidiary services to education</t>
  </si>
  <si>
    <t>ÎñÃáõÃÛ³Ý áÉáñïáõÙ Ñ»ï³½áï³Ï³Ý ¨ Ý³Ë³·Í³ÛÇÝ ³ßË³ï³ÝùÝ»ñ</t>
  </si>
  <si>
    <t>R&amp;D Education</t>
  </si>
  <si>
    <t>ÎñÃáõÃÛáõÝ (³ÛÉ ¹³ë»ñÇÝ ãå³ïÏ³ÝáÕ)</t>
  </si>
  <si>
    <t>Education Not Elsewhere Classified</t>
  </si>
  <si>
    <t>Education not elsewhere classified</t>
  </si>
  <si>
    <t>SOCIAL PROTECTION</t>
  </si>
  <si>
    <t>Sickness and Disability</t>
  </si>
  <si>
    <t>4729</t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</si>
  <si>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</si>
  <si>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-å³ñï³¹Çñ í×³ñÝ»ñ</t>
  </si>
  <si>
    <r>
      <t xml:space="preserve">-ÜìÆð²îìàôÂÚàôÜÜºð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</si>
  <si>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Ö³Ý³å³ñÑ³ÛÇÝ ïñ³Ýëåáñï</t>
  </si>
  <si>
    <t>.</t>
  </si>
  <si>
    <t xml:space="preserve"> -Հատուկ նպատակային  ÝÛáõÃ»ñ</t>
  </si>
  <si>
    <t>Ընդանուր բնույթի այլ ծառայություններ</t>
  </si>
  <si>
    <r>
      <t xml:space="preserve"> -</t>
    </r>
    <r>
      <rPr>
        <sz val="9"/>
        <rFont val="Arial Armenian"/>
        <family val="2"/>
      </rPr>
      <t>¾Ý»ñ·»ïÇÏ  Í³é³ÛáõÃÛáõÝÝ»ñ</t>
    </r>
  </si>
  <si>
    <t xml:space="preserve"> - ²ÛÉ ÁÝÃ³óÇÏ ¹ñ³Ù³ßÝáñÑÝ»ñ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</si>
  <si>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</si>
  <si>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</si>
  <si>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</si>
  <si>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</si>
  <si>
    <t>այդ թվում</t>
  </si>
  <si>
    <t>աղբահանության վարձավճարներ</t>
  </si>
  <si>
    <t>ծնողական միջոցներ</t>
  </si>
  <si>
    <t>ջրի վարձավճարներ</t>
  </si>
  <si>
    <t xml:space="preserve"> -Այլ կապիտալ դրամաշնորհներ                           </t>
  </si>
  <si>
    <t xml:space="preserve">   Î³éáõÛóÇ.ընթ.վերանորոգում</t>
  </si>
  <si>
    <t xml:space="preserve"> -Այլ կապիտալ դրամաշնորհներ</t>
  </si>
  <si>
    <t>72168</t>
  </si>
  <si>
    <t xml:space="preserve">  ÀÝ¹³Ù»ÝÁ բյուջե</t>
  </si>
  <si>
    <t>ÀÝ¹³Ù»ÝÁ բյուջե</t>
  </si>
  <si>
    <t xml:space="preserve">ÀÝ¹³Ù»ÝÁ </t>
  </si>
  <si>
    <t>-հատուկ նպատակային նյութեր</t>
  </si>
  <si>
    <t>Ընդամենը</t>
  </si>
  <si>
    <t xml:space="preserve"> -կոմունալ ծառայություն</t>
  </si>
  <si>
    <t>ներկայացուցչական ծախսեր</t>
  </si>
  <si>
    <t>ՀԱՅԱՍՏԱՆԻ ՀԱՆՐԱՊԵՏՈՒԹՅՈՒՆ</t>
  </si>
  <si>
    <t>ՍՅՈՒՆԻՔԻ ՄԱՐԶ</t>
  </si>
  <si>
    <t>ՏԵՂԻ ՀԱՄԱՅՆՔԱՊԵՏԱՐԱՆ</t>
  </si>
  <si>
    <t xml:space="preserve">2023 ԹՎԱԿԱՆԻ </t>
  </si>
  <si>
    <t>Տ Ա Ր Ե Կ Ա Ն  Բ Յ Ո Ւ Ջ Ե</t>
  </si>
  <si>
    <t>ՀԱՄԱՅՆՔԻ ՂԵԿԱՎԱՐ՝_____________________Դ.ՂՈՒԼՈՒՆՑ</t>
  </si>
  <si>
    <t>Կ.Տ.</t>
  </si>
  <si>
    <t>ՏԵՂ</t>
  </si>
  <si>
    <t>ՀԱՍՏԱՏՎԱԾ Է ՝ Տեղ համայնքի ավագանու 2022 թվականի նոյեմբերի    23-ի  N 57-Ա որոշմամբ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</si>
</sst>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0000"/>
    <numFmt numFmtId="165" formatCode="000"/>
    <numFmt numFmtId="166" formatCode="0.0"/>
    <numFmt numFmtId="167" formatCode="000.0"/>
    <numFmt numFmtId="168" formatCode="_-* #,##0.0\ _₽_-;\-* #,##0.0\ _₽_-;_-* &quot;-&quot;??\ _₽_-;_-@_-"/>
  </numFmts>
  <fonts count="48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b/>
      <sz val="9"/>
      <color indexed="8"/>
      <name val="Arial Armenian"/>
      <family val="2"/>
    </font>
    <font>
      <i/>
      <sz val="9"/>
      <name val="Arial Armenian"/>
      <family val="2"/>
    </font>
    <font>
      <b/>
      <i/>
      <sz val="9"/>
      <color indexed="8"/>
      <name val="Arial Armenian"/>
      <family val="2"/>
    </font>
    <font>
      <sz val="9"/>
      <color indexed="8"/>
      <name val="Arial Armenian"/>
      <family val="2"/>
    </font>
    <font>
      <i/>
      <sz val="9"/>
      <color indexed="8"/>
      <name val="Arial Armenian"/>
      <family val="2"/>
    </font>
    <font>
      <sz val="9"/>
      <name val="Arial"/>
      <family val="2"/>
      <charset val="204"/>
    </font>
    <font>
      <sz val="8"/>
      <color indexed="8"/>
      <name val="Arial Armenian"/>
      <family val="2"/>
    </font>
    <font>
      <b/>
      <i/>
      <sz val="8"/>
      <color indexed="8"/>
      <name val="Arial Armenian"/>
      <family val="2"/>
    </font>
    <font>
      <sz val="10"/>
      <color indexed="10"/>
      <name val="Arial Armenian"/>
      <family val="2"/>
    </font>
    <font>
      <b/>
      <sz val="12"/>
      <name val="Arial"/>
      <family val="2"/>
      <charset val="204"/>
    </font>
    <font>
      <sz val="8"/>
      <color indexed="10"/>
      <name val="Arial Armenian"/>
      <family val="2"/>
    </font>
    <font>
      <b/>
      <sz val="8"/>
      <color indexed="8"/>
      <name val="Arial Armenian"/>
      <family val="2"/>
    </font>
    <font>
      <b/>
      <u/>
      <sz val="14"/>
      <name val="Arial Armenian"/>
      <family val="2"/>
    </font>
    <font>
      <sz val="10"/>
      <name val="Arial"/>
      <family val="2"/>
      <charset val="204"/>
    </font>
    <font>
      <b/>
      <sz val="14"/>
      <name val="Arial Armenian"/>
      <family val="2"/>
    </font>
    <font>
      <sz val="12"/>
      <name val="Arial"/>
      <family val="2"/>
      <charset val="204"/>
    </font>
    <font>
      <b/>
      <sz val="10.5"/>
      <name val="Arial Armenian"/>
      <family val="2"/>
    </font>
    <font>
      <b/>
      <sz val="12"/>
      <color indexed="8"/>
      <name val="Arial Armenian"/>
      <family val="2"/>
    </font>
    <font>
      <b/>
      <sz val="10"/>
      <color indexed="8"/>
      <name val="Arial Armenian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mLincoln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b/>
      <sz val="16"/>
      <name val="ArmAri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2" fillId="0" borderId="0" applyFont="0" applyFill="0" applyBorder="0" applyAlignment="0" applyProtection="0"/>
  </cellStyleXfs>
  <cellXfs count="64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4" fillId="0" borderId="0" xfId="0" applyFont="1" applyFill="1" applyBorder="1"/>
    <xf numFmtId="164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6" fillId="0" borderId="0" xfId="0" applyFont="1"/>
    <xf numFmtId="49" fontId="1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top"/>
    </xf>
    <xf numFmtId="49" fontId="13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/>
    </xf>
    <xf numFmtId="0" fontId="26" fillId="0" borderId="0" xfId="0" applyFont="1" applyBorder="1"/>
    <xf numFmtId="0" fontId="12" fillId="0" borderId="0" xfId="0" applyFont="1"/>
    <xf numFmtId="0" fontId="1" fillId="0" borderId="0" xfId="0" applyFont="1" applyFill="1" applyBorder="1"/>
    <xf numFmtId="0" fontId="29" fillId="0" borderId="0" xfId="0" applyFont="1"/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Border="1"/>
    <xf numFmtId="49" fontId="2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1" xfId="0" applyFont="1" applyBorder="1"/>
    <xf numFmtId="0" fontId="1" fillId="0" borderId="16" xfId="0" applyFont="1" applyBorder="1"/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0" fillId="0" borderId="11" xfId="0" applyBorder="1"/>
    <xf numFmtId="0" fontId="0" fillId="0" borderId="16" xfId="0" applyBorder="1"/>
    <xf numFmtId="0" fontId="2" fillId="2" borderId="40" xfId="0" applyFont="1" applyFill="1" applyBorder="1" applyAlignment="1">
      <alignment horizontal="centerContinuous" vertical="center" wrapText="1"/>
    </xf>
    <xf numFmtId="0" fontId="2" fillId="2" borderId="41" xfId="0" applyFont="1" applyFill="1" applyBorder="1" applyAlignment="1">
      <alignment horizontal="centerContinuous" vertical="center" wrapText="1"/>
    </xf>
    <xf numFmtId="0" fontId="0" fillId="0" borderId="13" xfId="0" applyBorder="1"/>
    <xf numFmtId="49" fontId="21" fillId="0" borderId="2" xfId="0" applyNumberFormat="1" applyFont="1" applyFill="1" applyBorder="1" applyAlignment="1">
      <alignment horizontal="center" vertical="center" wrapText="1"/>
    </xf>
    <xf numFmtId="49" fontId="21" fillId="0" borderId="18" xfId="0" applyNumberFormat="1" applyFont="1" applyFill="1" applyBorder="1" applyAlignment="1">
      <alignment horizontal="center" vertical="center" wrapText="1"/>
    </xf>
    <xf numFmtId="0" fontId="4" fillId="0" borderId="41" xfId="0" applyFont="1" applyBorder="1"/>
    <xf numFmtId="0" fontId="2" fillId="0" borderId="44" xfId="0" applyFont="1" applyBorder="1" applyAlignment="1">
      <alignment horizontal="center" wrapText="1"/>
    </xf>
    <xf numFmtId="0" fontId="2" fillId="0" borderId="24" xfId="0" applyFont="1" applyBorder="1"/>
    <xf numFmtId="0" fontId="1" fillId="0" borderId="13" xfId="0" applyFont="1" applyBorder="1" applyAlignment="1">
      <alignment vertical="center" wrapText="1"/>
    </xf>
    <xf numFmtId="0" fontId="29" fillId="0" borderId="13" xfId="0" applyFont="1" applyBorder="1"/>
    <xf numFmtId="0" fontId="4" fillId="0" borderId="47" xfId="0" applyFont="1" applyBorder="1"/>
    <xf numFmtId="0" fontId="4" fillId="0" borderId="42" xfId="0" applyFont="1" applyBorder="1"/>
    <xf numFmtId="0" fontId="4" fillId="0" borderId="14" xfId="0" applyFont="1" applyBorder="1"/>
    <xf numFmtId="0" fontId="4" fillId="0" borderId="14" xfId="0" applyFont="1" applyBorder="1" applyAlignment="1">
      <alignment vertical="center"/>
    </xf>
    <xf numFmtId="0" fontId="2" fillId="0" borderId="48" xfId="0" applyFont="1" applyBorder="1"/>
    <xf numFmtId="0" fontId="2" fillId="0" borderId="8" xfId="0" applyFont="1" applyBorder="1"/>
    <xf numFmtId="0" fontId="17" fillId="0" borderId="46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13" fillId="0" borderId="16" xfId="0" applyFont="1" applyBorder="1" applyAlignment="1">
      <alignment wrapText="1"/>
    </xf>
    <xf numFmtId="0" fontId="12" fillId="0" borderId="33" xfId="0" applyFont="1" applyBorder="1" applyAlignment="1">
      <alignment horizontal="left" wrapText="1"/>
    </xf>
    <xf numFmtId="0" fontId="17" fillId="0" borderId="16" xfId="0" applyFont="1" applyBorder="1" applyAlignment="1">
      <alignment wrapText="1"/>
    </xf>
    <xf numFmtId="0" fontId="22" fillId="0" borderId="16" xfId="0" applyFont="1" applyBorder="1"/>
    <xf numFmtId="0" fontId="22" fillId="0" borderId="16" xfId="0" applyFont="1" applyBorder="1" applyAlignment="1">
      <alignment wrapText="1"/>
    </xf>
    <xf numFmtId="0" fontId="2" fillId="0" borderId="49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11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" fillId="0" borderId="46" xfId="0" applyFont="1" applyBorder="1"/>
    <xf numFmtId="0" fontId="2" fillId="0" borderId="33" xfId="0" applyFont="1" applyBorder="1"/>
    <xf numFmtId="0" fontId="1" fillId="0" borderId="16" xfId="0" applyFont="1" applyBorder="1" applyAlignment="1">
      <alignment vertical="center" wrapText="1"/>
    </xf>
    <xf numFmtId="0" fontId="29" fillId="0" borderId="16" xfId="0" applyFont="1" applyBorder="1"/>
    <xf numFmtId="0" fontId="4" fillId="0" borderId="43" xfId="0" applyFont="1" applyBorder="1"/>
    <xf numFmtId="0" fontId="1" fillId="0" borderId="22" xfId="0" applyFont="1" applyBorder="1"/>
    <xf numFmtId="0" fontId="1" fillId="0" borderId="32" xfId="0" applyFont="1" applyBorder="1" applyAlignment="1">
      <alignment vertical="center" wrapText="1"/>
    </xf>
    <xf numFmtId="0" fontId="1" fillId="0" borderId="27" xfId="0" applyFont="1" applyBorder="1"/>
    <xf numFmtId="0" fontId="12" fillId="0" borderId="16" xfId="0" applyFont="1" applyBorder="1" applyAlignment="1">
      <alignment wrapText="1"/>
    </xf>
    <xf numFmtId="0" fontId="17" fillId="0" borderId="7" xfId="0" applyFont="1" applyBorder="1" applyAlignment="1">
      <alignment wrapText="1"/>
    </xf>
    <xf numFmtId="0" fontId="2" fillId="0" borderId="7" xfId="0" applyFont="1" applyBorder="1"/>
    <xf numFmtId="0" fontId="2" fillId="0" borderId="37" xfId="0" applyFont="1" applyBorder="1" applyAlignment="1">
      <alignment vertical="center" wrapText="1"/>
    </xf>
    <xf numFmtId="0" fontId="2" fillId="0" borderId="38" xfId="0" applyFont="1" applyBorder="1"/>
    <xf numFmtId="0" fontId="22" fillId="0" borderId="22" xfId="0" applyFont="1" applyBorder="1" applyAlignment="1">
      <alignment wrapText="1"/>
    </xf>
    <xf numFmtId="0" fontId="29" fillId="0" borderId="32" xfId="0" applyFont="1" applyBorder="1" applyAlignment="1">
      <alignment vertical="center" wrapText="1"/>
    </xf>
    <xf numFmtId="0" fontId="29" fillId="0" borderId="27" xfId="0" applyFont="1" applyBorder="1"/>
    <xf numFmtId="0" fontId="13" fillId="0" borderId="46" xfId="0" applyFont="1" applyBorder="1" applyAlignment="1">
      <alignment wrapText="1"/>
    </xf>
    <xf numFmtId="49" fontId="21" fillId="0" borderId="49" xfId="0" applyNumberFormat="1" applyFont="1" applyFill="1" applyBorder="1" applyAlignment="1">
      <alignment horizontal="center" vertical="center" wrapText="1"/>
    </xf>
    <xf numFmtId="0" fontId="29" fillId="0" borderId="46" xfId="0" applyFont="1" applyBorder="1"/>
    <xf numFmtId="0" fontId="29" fillId="0" borderId="48" xfId="0" applyFont="1" applyBorder="1" applyAlignment="1">
      <alignment vertical="center" wrapText="1"/>
    </xf>
    <xf numFmtId="0" fontId="29" fillId="0" borderId="50" xfId="0" applyFont="1" applyBorder="1"/>
    <xf numFmtId="0" fontId="4" fillId="0" borderId="15" xfId="0" applyFont="1" applyBorder="1"/>
    <xf numFmtId="0" fontId="12" fillId="0" borderId="33" xfId="0" applyFont="1" applyBorder="1" applyAlignment="1">
      <alignment wrapText="1"/>
    </xf>
    <xf numFmtId="0" fontId="2" fillId="0" borderId="8" xfId="0" applyFont="1" applyBorder="1" applyAlignment="1">
      <alignment vertical="center" wrapText="1"/>
    </xf>
    <xf numFmtId="0" fontId="4" fillId="0" borderId="4" xfId="0" applyFont="1" applyBorder="1"/>
    <xf numFmtId="0" fontId="4" fillId="0" borderId="51" xfId="0" applyFont="1" applyBorder="1"/>
    <xf numFmtId="0" fontId="12" fillId="0" borderId="45" xfId="0" applyFont="1" applyBorder="1" applyAlignment="1">
      <alignment horizontal="left"/>
    </xf>
    <xf numFmtId="0" fontId="13" fillId="0" borderId="7" xfId="0" applyFont="1" applyBorder="1" applyAlignment="1">
      <alignment wrapText="1"/>
    </xf>
    <xf numFmtId="0" fontId="2" fillId="0" borderId="3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29" fillId="0" borderId="31" xfId="0" applyFont="1" applyBorder="1"/>
    <xf numFmtId="0" fontId="7" fillId="0" borderId="4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7" xfId="0" applyFont="1" applyBorder="1"/>
    <xf numFmtId="0" fontId="17" fillId="0" borderId="7" xfId="0" applyFont="1" applyBorder="1" applyAlignment="1">
      <alignment vertical="center" wrapText="1"/>
    </xf>
    <xf numFmtId="0" fontId="12" fillId="0" borderId="45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29" fillId="0" borderId="52" xfId="0" applyFont="1" applyBorder="1" applyAlignment="1">
      <alignment vertical="center" wrapText="1"/>
    </xf>
    <xf numFmtId="0" fontId="1" fillId="0" borderId="33" xfId="0" applyFont="1" applyBorder="1"/>
    <xf numFmtId="0" fontId="29" fillId="0" borderId="17" xfId="0" applyFont="1" applyBorder="1"/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5" fillId="0" borderId="2" xfId="0" applyFont="1" applyBorder="1"/>
    <xf numFmtId="0" fontId="5" fillId="0" borderId="0" xfId="0" applyFont="1"/>
    <xf numFmtId="49" fontId="27" fillId="0" borderId="49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49" fontId="27" fillId="0" borderId="3" xfId="0" applyNumberFormat="1" applyFont="1" applyFill="1" applyBorder="1" applyAlignment="1">
      <alignment horizontal="center" vertical="center" wrapText="1"/>
    </xf>
    <xf numFmtId="49" fontId="27" fillId="0" borderId="5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18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22" fillId="0" borderId="17" xfId="0" applyFont="1" applyBorder="1" applyAlignment="1">
      <alignment wrapText="1"/>
    </xf>
    <xf numFmtId="0" fontId="17" fillId="0" borderId="16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7" fillId="0" borderId="45" xfId="0" applyFont="1" applyBorder="1" applyAlignment="1">
      <alignment vertical="center" wrapText="1"/>
    </xf>
    <xf numFmtId="0" fontId="4" fillId="0" borderId="4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22" fillId="0" borderId="46" xfId="0" applyFont="1" applyBorder="1" applyAlignment="1">
      <alignment wrapText="1"/>
    </xf>
    <xf numFmtId="0" fontId="17" fillId="0" borderId="16" xfId="0" applyFont="1" applyBorder="1" applyAlignment="1">
      <alignment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/>
    </xf>
    <xf numFmtId="0" fontId="4" fillId="0" borderId="0" xfId="0" applyFont="1" applyBorder="1"/>
    <xf numFmtId="0" fontId="2" fillId="0" borderId="45" xfId="0" applyFont="1" applyBorder="1"/>
    <xf numFmtId="0" fontId="2" fillId="0" borderId="54" xfId="0" applyFont="1" applyBorder="1"/>
    <xf numFmtId="0" fontId="2" fillId="0" borderId="55" xfId="0" applyFont="1" applyBorder="1"/>
    <xf numFmtId="0" fontId="1" fillId="0" borderId="24" xfId="0" applyFont="1" applyBorder="1" applyAlignment="1">
      <alignment horizontal="center"/>
    </xf>
    <xf numFmtId="0" fontId="17" fillId="0" borderId="33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1" fillId="0" borderId="13" xfId="0" applyFont="1" applyBorder="1" applyAlignment="1">
      <alignment horizontal="center"/>
    </xf>
    <xf numFmtId="0" fontId="1" fillId="0" borderId="5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1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37" fillId="0" borderId="12" xfId="0" quotePrefix="1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 wrapText="1"/>
    </xf>
    <xf numFmtId="49" fontId="1" fillId="0" borderId="57" xfId="0" applyNumberFormat="1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vertical="center"/>
    </xf>
    <xf numFmtId="49" fontId="1" fillId="0" borderId="10" xfId="0" quotePrefix="1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left" vertical="center" wrapText="1" indent="1"/>
    </xf>
    <xf numFmtId="0" fontId="1" fillId="0" borderId="10" xfId="0" applyFont="1" applyFill="1" applyBorder="1" applyAlignment="1">
      <alignment vertical="center"/>
    </xf>
    <xf numFmtId="49" fontId="1" fillId="0" borderId="12" xfId="0" quotePrefix="1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9" xfId="0" quotePrefix="1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 indent="2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9" xfId="0" applyFont="1" applyFill="1" applyBorder="1" applyAlignment="1">
      <alignment horizontal="left" vertical="center" wrapText="1" indent="2"/>
    </xf>
    <xf numFmtId="49" fontId="1" fillId="0" borderId="10" xfId="0" applyNumberFormat="1" applyFont="1" applyFill="1" applyBorder="1" applyAlignment="1">
      <alignment horizontal="centerContinuous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5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49" fontId="1" fillId="0" borderId="58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 wrapText="1"/>
    </xf>
    <xf numFmtId="0" fontId="1" fillId="0" borderId="58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horizontal="center" vertical="center" wrapText="1"/>
    </xf>
    <xf numFmtId="49" fontId="1" fillId="0" borderId="57" xfId="0" quotePrefix="1" applyNumberFormat="1" applyFont="1" applyFill="1" applyBorder="1" applyAlignment="1">
      <alignment horizontal="center" vertical="center"/>
    </xf>
    <xf numFmtId="0" fontId="1" fillId="0" borderId="57" xfId="0" applyNumberFormat="1" applyFont="1" applyFill="1" applyBorder="1" applyAlignment="1">
      <alignment horizontal="left" vertical="center" wrapText="1" indent="1"/>
    </xf>
    <xf numFmtId="0" fontId="1" fillId="0" borderId="12" xfId="0" applyFont="1" applyFill="1" applyBorder="1" applyAlignment="1">
      <alignment horizontal="left" vertical="center" wrapText="1" indent="2"/>
    </xf>
    <xf numFmtId="49" fontId="2" fillId="0" borderId="12" xfId="0" quotePrefix="1" applyNumberFormat="1" applyFont="1" applyFill="1" applyBorder="1" applyAlignment="1">
      <alignment horizontal="center" vertical="center"/>
    </xf>
    <xf numFmtId="49" fontId="2" fillId="0" borderId="9" xfId="0" quotePrefix="1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1" fillId="0" borderId="9" xfId="0" applyNumberFormat="1" applyFont="1" applyFill="1" applyBorder="1" applyAlignment="1">
      <alignment horizontal="left" vertical="center" wrapText="1" indent="2"/>
    </xf>
    <xf numFmtId="49" fontId="1" fillId="0" borderId="9" xfId="0" applyNumberFormat="1" applyFont="1" applyFill="1" applyBorder="1" applyAlignment="1">
      <alignment horizontal="center" vertical="center"/>
    </xf>
    <xf numFmtId="49" fontId="3" fillId="0" borderId="58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0" fontId="1" fillId="0" borderId="11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 wrapText="1"/>
    </xf>
    <xf numFmtId="1" fontId="1" fillId="0" borderId="1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58" xfId="0" applyFont="1" applyFill="1" applyBorder="1" applyAlignment="1">
      <alignment horizontal="center" vertical="center"/>
    </xf>
    <xf numFmtId="166" fontId="1" fillId="0" borderId="10" xfId="0" applyNumberFormat="1" applyFont="1" applyFill="1" applyBorder="1" applyAlignment="1">
      <alignment horizontal="center" vertical="center"/>
    </xf>
    <xf numFmtId="166" fontId="1" fillId="0" borderId="12" xfId="0" applyNumberFormat="1" applyFont="1" applyFill="1" applyBorder="1" applyAlignment="1">
      <alignment horizontal="center" vertical="center" wrapText="1"/>
    </xf>
    <xf numFmtId="166" fontId="1" fillId="0" borderId="57" xfId="0" applyNumberFormat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16" xfId="0" applyFont="1" applyBorder="1" applyAlignment="1">
      <alignment wrapText="1"/>
    </xf>
    <xf numFmtId="0" fontId="2" fillId="0" borderId="25" xfId="0" applyFont="1" applyBorder="1"/>
    <xf numFmtId="166" fontId="1" fillId="0" borderId="11" xfId="0" applyNumberFormat="1" applyFont="1" applyBorder="1" applyAlignment="1">
      <alignment horizontal="center" vertical="center" wrapText="1"/>
    </xf>
    <xf numFmtId="0" fontId="40" fillId="0" borderId="0" xfId="0" applyFont="1" applyBorder="1"/>
    <xf numFmtId="0" fontId="41" fillId="0" borderId="0" xfId="0" applyFont="1" applyBorder="1" applyAlignment="1">
      <alignment horizont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" fillId="0" borderId="6" xfId="0" applyFont="1" applyBorder="1"/>
    <xf numFmtId="0" fontId="7" fillId="2" borderId="40" xfId="0" applyFont="1" applyFill="1" applyBorder="1" applyAlignment="1">
      <alignment horizontal="center"/>
    </xf>
    <xf numFmtId="0" fontId="1" fillId="0" borderId="10" xfId="0" applyFont="1" applyBorder="1"/>
    <xf numFmtId="0" fontId="2" fillId="3" borderId="0" xfId="0" applyFont="1" applyFill="1" applyAlignment="1">
      <alignment vertical="center"/>
    </xf>
    <xf numFmtId="166" fontId="1" fillId="0" borderId="13" xfId="0" applyNumberFormat="1" applyFont="1" applyBorder="1"/>
    <xf numFmtId="166" fontId="1" fillId="0" borderId="8" xfId="0" applyNumberFormat="1" applyFont="1" applyBorder="1"/>
    <xf numFmtId="166" fontId="2" fillId="0" borderId="7" xfId="0" applyNumberFormat="1" applyFont="1" applyBorder="1"/>
    <xf numFmtId="0" fontId="31" fillId="3" borderId="34" xfId="0" applyFont="1" applyFill="1" applyBorder="1" applyAlignment="1">
      <alignment horizontal="center" vertical="center" wrapText="1"/>
    </xf>
    <xf numFmtId="49" fontId="9" fillId="3" borderId="35" xfId="0" applyNumberFormat="1" applyFont="1" applyFill="1" applyBorder="1" applyAlignment="1">
      <alignment horizontal="center" vertical="center" wrapText="1"/>
    </xf>
    <xf numFmtId="0" fontId="9" fillId="3" borderId="35" xfId="0" applyNumberFormat="1" applyFont="1" applyFill="1" applyBorder="1" applyAlignment="1">
      <alignment horizontal="center" vertical="center" wrapText="1"/>
    </xf>
    <xf numFmtId="0" fontId="13" fillId="3" borderId="36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 readingOrder="1"/>
    </xf>
    <xf numFmtId="165" fontId="16" fillId="3" borderId="5" xfId="0" applyNumberFormat="1" applyFont="1" applyFill="1" applyBorder="1" applyAlignment="1">
      <alignment horizontal="center" vertical="center" wrapText="1"/>
    </xf>
    <xf numFmtId="166" fontId="14" fillId="3" borderId="0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horizontal="center" vertical="center"/>
    </xf>
    <xf numFmtId="0" fontId="6" fillId="3" borderId="33" xfId="0" applyNumberFormat="1" applyFont="1" applyFill="1" applyBorder="1" applyAlignment="1">
      <alignment horizontal="center" vertical="center" wrapText="1" readingOrder="1"/>
    </xf>
    <xf numFmtId="165" fontId="6" fillId="3" borderId="1" xfId="0" applyNumberFormat="1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vertical="center"/>
    </xf>
    <xf numFmtId="0" fontId="12" fillId="3" borderId="16" xfId="0" applyNumberFormat="1" applyFont="1" applyFill="1" applyBorder="1" applyAlignment="1">
      <alignment horizontal="left" vertical="top" wrapText="1" readingOrder="1"/>
    </xf>
    <xf numFmtId="165" fontId="6" fillId="3" borderId="1" xfId="0" applyNumberFormat="1" applyFont="1" applyFill="1" applyBorder="1" applyAlignment="1">
      <alignment vertical="top" wrapText="1"/>
    </xf>
    <xf numFmtId="0" fontId="14" fillId="3" borderId="0" xfId="0" applyFont="1" applyFill="1" applyBorder="1"/>
    <xf numFmtId="0" fontId="4" fillId="3" borderId="25" xfId="0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20" xfId="0" applyNumberFormat="1" applyFont="1" applyFill="1" applyBorder="1" applyAlignment="1">
      <alignment horizontal="center" vertical="center"/>
    </xf>
    <xf numFmtId="0" fontId="13" fillId="3" borderId="16" xfId="0" applyNumberFormat="1" applyFont="1" applyFill="1" applyBorder="1" applyAlignment="1">
      <alignment horizontal="left" vertical="top" wrapText="1" readingOrder="1"/>
    </xf>
    <xf numFmtId="0" fontId="16" fillId="3" borderId="2" xfId="0" applyNumberFormat="1" applyFont="1" applyFill="1" applyBorder="1" applyAlignment="1">
      <alignment horizontal="left" vertical="top" wrapText="1" readingOrder="1"/>
    </xf>
    <xf numFmtId="0" fontId="18" fillId="3" borderId="0" xfId="0" applyFont="1" applyFill="1" applyBorder="1"/>
    <xf numFmtId="49" fontId="4" fillId="3" borderId="8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165" fontId="15" fillId="3" borderId="2" xfId="0" applyNumberFormat="1" applyFont="1" applyFill="1" applyBorder="1" applyAlignment="1">
      <alignment vertical="top" wrapText="1"/>
    </xf>
    <xf numFmtId="0" fontId="16" fillId="3" borderId="2" xfId="0" applyNumberFormat="1" applyFont="1" applyFill="1" applyBorder="1" applyAlignment="1">
      <alignment horizontal="justify" vertical="top" wrapText="1" readingOrder="1"/>
    </xf>
    <xf numFmtId="0" fontId="12" fillId="3" borderId="16" xfId="0" applyNumberFormat="1" applyFont="1" applyFill="1" applyBorder="1" applyAlignment="1">
      <alignment vertical="center" wrapText="1" readingOrder="1"/>
    </xf>
    <xf numFmtId="165" fontId="16" fillId="3" borderId="2" xfId="0" applyNumberFormat="1" applyFont="1" applyFill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12" fillId="3" borderId="33" xfId="0" applyNumberFormat="1" applyFont="1" applyFill="1" applyBorder="1" applyAlignment="1">
      <alignment horizontal="left" vertical="top" wrapText="1" readingOrder="1"/>
    </xf>
    <xf numFmtId="0" fontId="4" fillId="3" borderId="2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top" wrapText="1"/>
    </xf>
    <xf numFmtId="49" fontId="7" fillId="3" borderId="11" xfId="0" applyNumberFormat="1" applyFont="1" applyFill="1" applyBorder="1" applyAlignment="1">
      <alignment horizontal="center" vertical="center"/>
    </xf>
    <xf numFmtId="0" fontId="17" fillId="3" borderId="16" xfId="0" applyNumberFormat="1" applyFont="1" applyFill="1" applyBorder="1" applyAlignment="1">
      <alignment horizontal="center" vertical="center" wrapText="1" readingOrder="1"/>
    </xf>
    <xf numFmtId="49" fontId="4" fillId="3" borderId="11" xfId="0" applyNumberFormat="1" applyFont="1" applyFill="1" applyBorder="1" applyAlignment="1">
      <alignment horizontal="center" vertical="center"/>
    </xf>
    <xf numFmtId="166" fontId="14" fillId="3" borderId="11" xfId="0" applyNumberFormat="1" applyFont="1" applyFill="1" applyBorder="1" applyAlignment="1">
      <alignment horizontal="center" vertical="center"/>
    </xf>
    <xf numFmtId="166" fontId="14" fillId="3" borderId="10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vertical="top" wrapText="1"/>
    </xf>
    <xf numFmtId="0" fontId="19" fillId="3" borderId="2" xfId="0" applyNumberFormat="1" applyFont="1" applyFill="1" applyBorder="1" applyAlignment="1">
      <alignment horizontal="left" vertical="top" wrapText="1" readingOrder="1"/>
    </xf>
    <xf numFmtId="0" fontId="13" fillId="3" borderId="16" xfId="0" applyFont="1" applyFill="1" applyBorder="1" applyAlignment="1">
      <alignment horizontal="left" vertical="top" wrapText="1"/>
    </xf>
    <xf numFmtId="0" fontId="12" fillId="3" borderId="16" xfId="0" applyFont="1" applyFill="1" applyBorder="1" applyAlignment="1">
      <alignment horizontal="left" vertical="top" wrapText="1"/>
    </xf>
    <xf numFmtId="0" fontId="4" fillId="3" borderId="26" xfId="0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21" xfId="0" applyNumberFormat="1" applyFont="1" applyFill="1" applyBorder="1" applyAlignment="1">
      <alignment horizontal="center" vertical="center"/>
    </xf>
    <xf numFmtId="0" fontId="12" fillId="3" borderId="22" xfId="0" applyNumberFormat="1" applyFont="1" applyFill="1" applyBorder="1" applyAlignment="1">
      <alignment horizontal="left" vertical="top" wrapText="1" readingOrder="1"/>
    </xf>
    <xf numFmtId="0" fontId="15" fillId="3" borderId="3" xfId="0" applyFont="1" applyFill="1" applyBorder="1" applyAlignment="1">
      <alignment vertical="top" wrapText="1"/>
    </xf>
    <xf numFmtId="0" fontId="4" fillId="3" borderId="2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horizontal="center" vertical="top"/>
    </xf>
    <xf numFmtId="49" fontId="4" fillId="3" borderId="20" xfId="0" applyNumberFormat="1" applyFont="1" applyFill="1" applyBorder="1" applyAlignment="1">
      <alignment horizontal="center" vertical="top"/>
    </xf>
    <xf numFmtId="0" fontId="4" fillId="3" borderId="28" xfId="0" applyFont="1" applyFill="1" applyBorder="1" applyAlignment="1">
      <alignment vertical="center"/>
    </xf>
    <xf numFmtId="49" fontId="4" fillId="3" borderId="29" xfId="0" applyNumberFormat="1" applyFont="1" applyFill="1" applyBorder="1" applyAlignment="1">
      <alignment horizontal="center" vertical="top"/>
    </xf>
    <xf numFmtId="49" fontId="4" fillId="3" borderId="30" xfId="0" applyNumberFormat="1" applyFont="1" applyFill="1" applyBorder="1" applyAlignment="1">
      <alignment horizontal="center" vertical="top"/>
    </xf>
    <xf numFmtId="0" fontId="12" fillId="3" borderId="17" xfId="0" applyFont="1" applyFill="1" applyBorder="1" applyAlignment="1">
      <alignment horizontal="left" vertical="top" wrapText="1"/>
    </xf>
    <xf numFmtId="0" fontId="15" fillId="3" borderId="18" xfId="0" applyFont="1" applyFill="1" applyBorder="1" applyAlignment="1">
      <alignment vertical="top" wrapText="1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36" fillId="3" borderId="0" xfId="0" applyFont="1" applyFill="1"/>
    <xf numFmtId="0" fontId="36" fillId="3" borderId="0" xfId="0" applyFont="1" applyFill="1" applyBorder="1"/>
    <xf numFmtId="0" fontId="26" fillId="3" borderId="0" xfId="0" applyFont="1" applyFill="1"/>
    <xf numFmtId="0" fontId="26" fillId="3" borderId="0" xfId="0" applyFont="1" applyFill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/>
    </xf>
    <xf numFmtId="0" fontId="31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 wrapText="1"/>
    </xf>
    <xf numFmtId="49" fontId="17" fillId="3" borderId="5" xfId="0" applyNumberFormat="1" applyFont="1" applyFill="1" applyBorder="1" applyAlignment="1">
      <alignment horizontal="center"/>
    </xf>
    <xf numFmtId="166" fontId="0" fillId="3" borderId="0" xfId="0" applyNumberFormat="1" applyFill="1"/>
    <xf numFmtId="0" fontId="12" fillId="3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/>
    </xf>
    <xf numFmtId="2" fontId="0" fillId="3" borderId="0" xfId="0" applyNumberFormat="1" applyFill="1"/>
    <xf numFmtId="0" fontId="4" fillId="3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/>
    </xf>
    <xf numFmtId="0" fontId="13" fillId="3" borderId="33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49" fontId="17" fillId="3" borderId="16" xfId="0" applyNumberFormat="1" applyFont="1" applyFill="1" applyBorder="1" applyAlignment="1">
      <alignment vertical="top" wrapText="1"/>
    </xf>
    <xf numFmtId="49" fontId="17" fillId="3" borderId="2" xfId="0" applyNumberFormat="1" applyFont="1" applyFill="1" applyBorder="1" applyAlignment="1">
      <alignment horizontal="center" vertical="center" wrapText="1"/>
    </xf>
    <xf numFmtId="49" fontId="21" fillId="3" borderId="2" xfId="0" applyNumberFormat="1" applyFont="1" applyFill="1" applyBorder="1" applyAlignment="1">
      <alignment horizontal="center" vertical="center" wrapText="1"/>
    </xf>
    <xf numFmtId="49" fontId="13" fillId="3" borderId="16" xfId="0" applyNumberFormat="1" applyFont="1" applyFill="1" applyBorder="1" applyAlignment="1">
      <alignment vertical="top" wrapText="1"/>
    </xf>
    <xf numFmtId="49" fontId="12" fillId="3" borderId="2" xfId="0" applyNumberFormat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49" fontId="13" fillId="3" borderId="17" xfId="0" applyNumberFormat="1" applyFont="1" applyFill="1" applyBorder="1" applyAlignment="1">
      <alignment vertical="top" wrapText="1"/>
    </xf>
    <xf numFmtId="49" fontId="17" fillId="3" borderId="18" xfId="0" applyNumberFormat="1" applyFont="1" applyFill="1" applyBorder="1" applyAlignment="1">
      <alignment horizontal="center" vertical="center" wrapText="1"/>
    </xf>
    <xf numFmtId="49" fontId="17" fillId="3" borderId="7" xfId="0" applyNumberFormat="1" applyFont="1" applyFill="1" applyBorder="1" applyAlignment="1">
      <alignment vertical="top" wrapText="1"/>
    </xf>
    <xf numFmtId="49" fontId="13" fillId="3" borderId="33" xfId="0" applyNumberFormat="1" applyFont="1" applyFill="1" applyBorder="1" applyAlignment="1">
      <alignment vertical="top" wrapText="1"/>
    </xf>
    <xf numFmtId="49" fontId="17" fillId="3" borderId="17" xfId="0" applyNumberFormat="1" applyFont="1" applyFill="1" applyBorder="1" applyAlignment="1">
      <alignment vertical="top" wrapText="1"/>
    </xf>
    <xf numFmtId="49" fontId="21" fillId="3" borderId="18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/>
    </xf>
    <xf numFmtId="0" fontId="17" fillId="3" borderId="16" xfId="0" applyFont="1" applyFill="1" applyBorder="1" applyAlignment="1">
      <alignment vertical="top" wrapText="1"/>
    </xf>
    <xf numFmtId="0" fontId="17" fillId="3" borderId="2" xfId="0" applyFont="1" applyFill="1" applyBorder="1" applyAlignment="1">
      <alignment horizontal="center" vertical="center" wrapText="1"/>
    </xf>
    <xf numFmtId="49" fontId="21" fillId="3" borderId="16" xfId="0" applyNumberFormat="1" applyFont="1" applyFill="1" applyBorder="1" applyAlignment="1">
      <alignment vertical="top" wrapText="1"/>
    </xf>
    <xf numFmtId="49" fontId="21" fillId="3" borderId="16" xfId="0" applyNumberFormat="1" applyFont="1" applyFill="1" applyBorder="1" applyAlignment="1">
      <alignment vertical="center" wrapText="1"/>
    </xf>
    <xf numFmtId="49" fontId="21" fillId="3" borderId="17" xfId="0" applyNumberFormat="1" applyFont="1" applyFill="1" applyBorder="1" applyAlignment="1">
      <alignment vertical="top" wrapText="1"/>
    </xf>
    <xf numFmtId="49" fontId="23" fillId="3" borderId="7" xfId="0" applyNumberFormat="1" applyFont="1" applyFill="1" applyBorder="1" applyAlignment="1">
      <alignment vertical="top" wrapText="1"/>
    </xf>
    <xf numFmtId="49" fontId="23" fillId="3" borderId="33" xfId="0" applyNumberFormat="1" applyFont="1" applyFill="1" applyBorder="1" applyAlignment="1">
      <alignment vertical="top" wrapText="1"/>
    </xf>
    <xf numFmtId="49" fontId="23" fillId="3" borderId="16" xfId="0" applyNumberFormat="1" applyFont="1" applyFill="1" applyBorder="1" applyAlignment="1">
      <alignment vertical="top" wrapText="1"/>
    </xf>
    <xf numFmtId="49" fontId="21" fillId="3" borderId="7" xfId="0" applyNumberFormat="1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49" fontId="21" fillId="3" borderId="41" xfId="0" applyNumberFormat="1" applyFont="1" applyFill="1" applyBorder="1" applyAlignment="1">
      <alignment vertical="center" wrapText="1"/>
    </xf>
    <xf numFmtId="49" fontId="12" fillId="3" borderId="44" xfId="0" applyNumberFormat="1" applyFont="1" applyFill="1" applyBorder="1" applyAlignment="1">
      <alignment horizontal="center" vertical="center" wrapText="1"/>
    </xf>
    <xf numFmtId="49" fontId="23" fillId="3" borderId="33" xfId="0" applyNumberFormat="1" applyFont="1" applyFill="1" applyBorder="1" applyAlignment="1">
      <alignment vertical="center" wrapText="1"/>
    </xf>
    <xf numFmtId="49" fontId="24" fillId="3" borderId="16" xfId="0" applyNumberFormat="1" applyFont="1" applyFill="1" applyBorder="1" applyAlignment="1">
      <alignment vertical="top" wrapText="1"/>
    </xf>
    <xf numFmtId="49" fontId="23" fillId="3" borderId="16" xfId="0" applyNumberFormat="1" applyFont="1" applyFill="1" applyBorder="1" applyAlignment="1">
      <alignment vertical="center" wrapText="1"/>
    </xf>
    <xf numFmtId="0" fontId="4" fillId="3" borderId="43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vertical="top" wrapText="1"/>
    </xf>
    <xf numFmtId="49" fontId="21" fillId="3" borderId="3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vertical="top" wrapText="1"/>
    </xf>
    <xf numFmtId="0" fontId="4" fillId="3" borderId="14" xfId="0" applyFont="1" applyFill="1" applyBorder="1" applyAlignment="1">
      <alignment horizontal="center"/>
    </xf>
    <xf numFmtId="0" fontId="12" fillId="3" borderId="16" xfId="0" applyFont="1" applyFill="1" applyBorder="1" applyAlignment="1">
      <alignment wrapText="1"/>
    </xf>
    <xf numFmtId="0" fontId="12" fillId="3" borderId="45" xfId="0" applyFont="1" applyFill="1" applyBorder="1" applyAlignment="1">
      <alignment vertical="top" wrapText="1"/>
    </xf>
    <xf numFmtId="49" fontId="23" fillId="3" borderId="7" xfId="0" applyNumberFormat="1" applyFont="1" applyFill="1" applyBorder="1" applyAlignment="1">
      <alignment vertical="center" wrapText="1"/>
    </xf>
    <xf numFmtId="0" fontId="12" fillId="3" borderId="46" xfId="0" applyFont="1" applyFill="1" applyBorder="1" applyAlignment="1">
      <alignment horizontal="left" vertical="top" wrapText="1"/>
    </xf>
    <xf numFmtId="0" fontId="17" fillId="3" borderId="33" xfId="0" applyFont="1" applyFill="1" applyBorder="1" applyAlignment="1">
      <alignment vertical="top" wrapText="1"/>
    </xf>
    <xf numFmtId="0" fontId="17" fillId="3" borderId="17" xfId="0" applyFont="1" applyFill="1" applyBorder="1" applyAlignment="1">
      <alignment vertical="top" wrapText="1"/>
    </xf>
    <xf numFmtId="0" fontId="12" fillId="3" borderId="33" xfId="0" applyFont="1" applyFill="1" applyBorder="1" applyAlignment="1">
      <alignment vertical="top" wrapText="1"/>
    </xf>
    <xf numFmtId="0" fontId="31" fillId="3" borderId="46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left" vertical="top" wrapText="1"/>
    </xf>
    <xf numFmtId="0" fontId="31" fillId="3" borderId="16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left" vertical="top" wrapText="1"/>
    </xf>
    <xf numFmtId="49" fontId="17" fillId="3" borderId="47" xfId="0" applyNumberFormat="1" applyFont="1" applyFill="1" applyBorder="1" applyAlignment="1">
      <alignment horizontal="center"/>
    </xf>
    <xf numFmtId="0" fontId="31" fillId="3" borderId="3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top" wrapText="1"/>
    </xf>
    <xf numFmtId="49" fontId="17" fillId="3" borderId="14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top" wrapText="1"/>
    </xf>
    <xf numFmtId="49" fontId="17" fillId="3" borderId="42" xfId="0" applyNumberFormat="1" applyFont="1" applyFill="1" applyBorder="1" applyAlignment="1">
      <alignment horizontal="center"/>
    </xf>
    <xf numFmtId="49" fontId="39" fillId="3" borderId="1" xfId="0" applyNumberFormat="1" applyFont="1" applyFill="1" applyBorder="1" applyAlignment="1">
      <alignment vertical="top" wrapText="1"/>
    </xf>
    <xf numFmtId="0" fontId="4" fillId="3" borderId="33" xfId="0" applyFont="1" applyFill="1" applyBorder="1" applyAlignment="1">
      <alignment horizontal="center" vertical="center"/>
    </xf>
    <xf numFmtId="49" fontId="23" fillId="3" borderId="5" xfId="0" applyNumberFormat="1" applyFont="1" applyFill="1" applyBorder="1" applyAlignment="1">
      <alignment vertical="top" wrapText="1"/>
    </xf>
    <xf numFmtId="49" fontId="12" fillId="3" borderId="42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center"/>
    </xf>
    <xf numFmtId="49" fontId="21" fillId="3" borderId="2" xfId="0" applyNumberFormat="1" applyFont="1" applyFill="1" applyBorder="1" applyAlignment="1">
      <alignment vertical="top" wrapText="1"/>
    </xf>
    <xf numFmtId="49" fontId="21" fillId="3" borderId="14" xfId="0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vertical="top" wrapText="1"/>
    </xf>
    <xf numFmtId="49" fontId="23" fillId="3" borderId="2" xfId="0" applyNumberFormat="1" applyFont="1" applyFill="1" applyBorder="1" applyAlignment="1">
      <alignment vertical="top" wrapText="1"/>
    </xf>
    <xf numFmtId="49" fontId="12" fillId="3" borderId="14" xfId="0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/>
    </xf>
    <xf numFmtId="49" fontId="21" fillId="3" borderId="18" xfId="0" applyNumberFormat="1" applyFont="1" applyFill="1" applyBorder="1" applyAlignment="1">
      <alignment vertical="top" wrapText="1"/>
    </xf>
    <xf numFmtId="49" fontId="21" fillId="3" borderId="15" xfId="0" applyNumberFormat="1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vertical="top" wrapText="1"/>
    </xf>
    <xf numFmtId="0" fontId="40" fillId="3" borderId="3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49" fontId="25" fillId="3" borderId="16" xfId="0" applyNumberFormat="1" applyFont="1" applyFill="1" applyBorder="1" applyAlignment="1">
      <alignment vertical="top" wrapText="1"/>
    </xf>
    <xf numFmtId="49" fontId="25" fillId="3" borderId="33" xfId="0" applyNumberFormat="1" applyFont="1" applyFill="1" applyBorder="1" applyAlignment="1">
      <alignment vertical="top" wrapText="1"/>
    </xf>
    <xf numFmtId="0" fontId="31" fillId="3" borderId="14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49" fontId="24" fillId="3" borderId="41" xfId="0" applyNumberFormat="1" applyFont="1" applyFill="1" applyBorder="1" applyAlignment="1">
      <alignment vertical="top" wrapText="1"/>
    </xf>
    <xf numFmtId="49" fontId="38" fillId="3" borderId="7" xfId="0" applyNumberFormat="1" applyFont="1" applyFill="1" applyBorder="1" applyAlignment="1">
      <alignment horizontal="center" vertical="center" wrapText="1"/>
    </xf>
    <xf numFmtId="49" fontId="21" fillId="3" borderId="33" xfId="0" applyNumberFormat="1" applyFont="1" applyFill="1" applyBorder="1" applyAlignment="1">
      <alignment vertical="top" wrapText="1"/>
    </xf>
    <xf numFmtId="0" fontId="40" fillId="3" borderId="0" xfId="0" applyFont="1" applyFill="1" applyAlignment="1">
      <alignment horizontal="center" vertical="center"/>
    </xf>
    <xf numFmtId="166" fontId="41" fillId="3" borderId="7" xfId="0" applyNumberFormat="1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vertical="center"/>
    </xf>
    <xf numFmtId="49" fontId="17" fillId="3" borderId="49" xfId="0" applyNumberFormat="1" applyFont="1" applyFill="1" applyBorder="1" applyAlignment="1">
      <alignment horizontal="center"/>
    </xf>
    <xf numFmtId="0" fontId="12" fillId="3" borderId="33" xfId="0" applyFont="1" applyFill="1" applyBorder="1" applyAlignment="1">
      <alignment horizontal="left" vertical="top" wrapText="1"/>
    </xf>
    <xf numFmtId="49" fontId="21" fillId="3" borderId="2" xfId="0" applyNumberFormat="1" applyFont="1" applyFill="1" applyBorder="1" applyAlignment="1">
      <alignment horizontal="center" vertical="top" wrapText="1"/>
    </xf>
    <xf numFmtId="49" fontId="12" fillId="3" borderId="16" xfId="0" applyNumberFormat="1" applyFont="1" applyFill="1" applyBorder="1" applyAlignment="1">
      <alignment wrapText="1"/>
    </xf>
    <xf numFmtId="49" fontId="21" fillId="3" borderId="1" xfId="0" applyNumberFormat="1" applyFont="1" applyFill="1" applyBorder="1" applyAlignment="1">
      <alignment horizontal="center" vertical="top" wrapText="1"/>
    </xf>
    <xf numFmtId="0" fontId="21" fillId="3" borderId="17" xfId="0" applyFont="1" applyFill="1" applyBorder="1" applyAlignment="1">
      <alignment horizontal="left" vertical="top" wrapText="1"/>
    </xf>
    <xf numFmtId="49" fontId="21" fillId="3" borderId="18" xfId="0" applyNumberFormat="1" applyFont="1" applyFill="1" applyBorder="1" applyAlignment="1">
      <alignment horizontal="center" vertical="top" wrapText="1"/>
    </xf>
    <xf numFmtId="49" fontId="2" fillId="3" borderId="14" xfId="0" applyNumberFormat="1" applyFont="1" applyFill="1" applyBorder="1" applyAlignment="1">
      <alignment horizontal="center" wrapText="1"/>
    </xf>
    <xf numFmtId="49" fontId="3" fillId="3" borderId="16" xfId="0" applyNumberFormat="1" applyFont="1" applyFill="1" applyBorder="1" applyAlignment="1">
      <alignment wrapText="1"/>
    </xf>
    <xf numFmtId="49" fontId="2" fillId="3" borderId="2" xfId="0" applyNumberFormat="1" applyFont="1" applyFill="1" applyBorder="1" applyAlignment="1">
      <alignment horizontal="center" wrapText="1"/>
    </xf>
    <xf numFmtId="0" fontId="2" fillId="3" borderId="0" xfId="0" applyFont="1" applyFill="1" applyAlignment="1"/>
    <xf numFmtId="49" fontId="1" fillId="3" borderId="14" xfId="0" applyNumberFormat="1" applyFont="1" applyFill="1" applyBorder="1" applyAlignment="1">
      <alignment horizontal="center" wrapText="1"/>
    </xf>
    <xf numFmtId="49" fontId="1" fillId="3" borderId="16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horizontal="center" wrapText="1"/>
    </xf>
    <xf numFmtId="0" fontId="1" fillId="3" borderId="0" xfId="0" applyFont="1" applyFill="1" applyAlignment="1"/>
    <xf numFmtId="49" fontId="1" fillId="3" borderId="14" xfId="0" applyNumberFormat="1" applyFont="1" applyFill="1" applyBorder="1" applyAlignment="1">
      <alignment horizontal="center" vertical="top" wrapText="1"/>
    </xf>
    <xf numFmtId="49" fontId="6" fillId="3" borderId="16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49" fontId="8" fillId="3" borderId="16" xfId="0" applyNumberFormat="1" applyFont="1" applyFill="1" applyBorder="1" applyAlignment="1">
      <alignment wrapText="1"/>
    </xf>
    <xf numFmtId="49" fontId="11" fillId="3" borderId="2" xfId="0" applyNumberFormat="1" applyFont="1" applyFill="1" applyBorder="1" applyAlignment="1">
      <alignment horizontal="center" vertical="top" wrapText="1"/>
    </xf>
    <xf numFmtId="0" fontId="8" fillId="3" borderId="0" xfId="0" applyFont="1" applyFill="1"/>
    <xf numFmtId="49" fontId="1" fillId="3" borderId="14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49" fontId="11" fillId="3" borderId="2" xfId="0" applyNumberFormat="1" applyFont="1" applyFill="1" applyBorder="1" applyAlignment="1">
      <alignment horizontal="center" vertical="center" wrapText="1"/>
    </xf>
    <xf numFmtId="49" fontId="1" fillId="3" borderId="14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wrapText="1"/>
    </xf>
    <xf numFmtId="49" fontId="11" fillId="3" borderId="2" xfId="0" applyNumberFormat="1" applyFont="1" applyFill="1" applyBorder="1" applyAlignment="1">
      <alignment horizontal="center" wrapText="1"/>
    </xf>
    <xf numFmtId="49" fontId="1" fillId="3" borderId="15" xfId="0" applyNumberFormat="1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wrapText="1"/>
    </xf>
    <xf numFmtId="49" fontId="11" fillId="3" borderId="18" xfId="0" applyNumberFormat="1" applyFont="1" applyFill="1" applyBorder="1" applyAlignment="1">
      <alignment horizontal="center" vertical="center" wrapText="1"/>
    </xf>
    <xf numFmtId="49" fontId="7" fillId="3" borderId="34" xfId="0" applyNumberFormat="1" applyFont="1" applyFill="1" applyBorder="1" applyAlignment="1">
      <alignment horizontal="center" vertical="center" wrapText="1"/>
    </xf>
    <xf numFmtId="49" fontId="7" fillId="3" borderId="35" xfId="0" applyNumberFormat="1" applyFont="1" applyFill="1" applyBorder="1" applyAlignment="1">
      <alignment horizontal="center" vertical="center" wrapText="1"/>
    </xf>
    <xf numFmtId="49" fontId="7" fillId="3" borderId="36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37" xfId="0" applyNumberFormat="1" applyFont="1" applyFill="1" applyBorder="1" applyAlignment="1">
      <alignment horizontal="center" vertical="center" wrapText="1"/>
    </xf>
    <xf numFmtId="49" fontId="7" fillId="3" borderId="38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7" fillId="3" borderId="9" xfId="0" applyNumberFormat="1" applyFont="1" applyFill="1" applyBorder="1" applyAlignment="1">
      <alignment horizontal="center" vertical="center"/>
    </xf>
    <xf numFmtId="0" fontId="7" fillId="3" borderId="19" xfId="0" applyNumberFormat="1" applyFont="1" applyFill="1" applyBorder="1" applyAlignment="1">
      <alignment horizontal="center" vertical="center"/>
    </xf>
    <xf numFmtId="0" fontId="7" fillId="3" borderId="10" xfId="0" applyNumberFormat="1" applyFont="1" applyFill="1" applyBorder="1" applyAlignment="1">
      <alignment horizontal="center" vertical="center"/>
    </xf>
    <xf numFmtId="0" fontId="7" fillId="3" borderId="20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0" fontId="4" fillId="3" borderId="20" xfId="0" applyNumberFormat="1" applyFont="1" applyFill="1" applyBorder="1" applyAlignment="1">
      <alignment horizontal="center" vertical="center"/>
    </xf>
    <xf numFmtId="0" fontId="17" fillId="3" borderId="16" xfId="0" applyNumberFormat="1" applyFont="1" applyFill="1" applyBorder="1" applyAlignment="1">
      <alignment horizontal="left" vertical="top" wrapText="1" readingOrder="1"/>
    </xf>
    <xf numFmtId="49" fontId="12" fillId="3" borderId="16" xfId="0" applyNumberFormat="1" applyFont="1" applyFill="1" applyBorder="1" applyAlignment="1">
      <alignment vertical="top" wrapText="1"/>
    </xf>
    <xf numFmtId="49" fontId="22" fillId="3" borderId="16" xfId="0" applyNumberFormat="1" applyFont="1" applyFill="1" applyBorder="1" applyAlignment="1">
      <alignment vertical="top" wrapText="1"/>
    </xf>
    <xf numFmtId="49" fontId="12" fillId="3" borderId="17" xfId="0" applyNumberFormat="1" applyFont="1" applyFill="1" applyBorder="1" applyAlignment="1">
      <alignment vertical="top" wrapText="1"/>
    </xf>
    <xf numFmtId="49" fontId="24" fillId="3" borderId="17" xfId="0" applyNumberFormat="1" applyFont="1" applyFill="1" applyBorder="1" applyAlignment="1">
      <alignment vertical="top" wrapText="1"/>
    </xf>
    <xf numFmtId="49" fontId="22" fillId="3" borderId="33" xfId="0" applyNumberFormat="1" applyFont="1" applyFill="1" applyBorder="1" applyAlignment="1">
      <alignment vertical="top" wrapText="1"/>
    </xf>
    <xf numFmtId="49" fontId="24" fillId="3" borderId="10" xfId="0" applyNumberFormat="1" applyFont="1" applyFill="1" applyBorder="1" applyAlignment="1">
      <alignment vertical="top" wrapText="1"/>
    </xf>
    <xf numFmtId="49" fontId="24" fillId="3" borderId="22" xfId="0" applyNumberFormat="1" applyFont="1" applyFill="1" applyBorder="1" applyAlignment="1">
      <alignment vertical="top" wrapText="1"/>
    </xf>
    <xf numFmtId="0" fontId="12" fillId="3" borderId="10" xfId="0" applyNumberFormat="1" applyFont="1" applyFill="1" applyBorder="1" applyAlignment="1">
      <alignment horizontal="left" vertical="top" wrapText="1" readingOrder="1"/>
    </xf>
    <xf numFmtId="0" fontId="14" fillId="3" borderId="0" xfId="0" applyFont="1" applyFill="1" applyBorder="1" applyAlignment="1"/>
    <xf numFmtId="49" fontId="24" fillId="3" borderId="16" xfId="0" applyNumberFormat="1" applyFont="1" applyFill="1" applyBorder="1" applyAlignment="1">
      <alignment vertical="center" wrapText="1"/>
    </xf>
    <xf numFmtId="49" fontId="12" fillId="3" borderId="22" xfId="0" applyNumberFormat="1" applyFont="1" applyFill="1" applyBorder="1" applyAlignment="1">
      <alignment vertical="top" wrapText="1"/>
    </xf>
    <xf numFmtId="49" fontId="12" fillId="3" borderId="10" xfId="0" applyNumberFormat="1" applyFont="1" applyFill="1" applyBorder="1" applyAlignment="1">
      <alignment vertical="top" wrapText="1"/>
    </xf>
    <xf numFmtId="49" fontId="24" fillId="3" borderId="45" xfId="0" applyNumberFormat="1" applyFont="1" applyFill="1" applyBorder="1" applyAlignment="1">
      <alignment vertical="top" wrapText="1"/>
    </xf>
    <xf numFmtId="0" fontId="16" fillId="3" borderId="16" xfId="0" applyNumberFormat="1" applyFont="1" applyFill="1" applyBorder="1" applyAlignment="1">
      <alignment horizontal="left" vertical="top" wrapText="1" readingOrder="1"/>
    </xf>
    <xf numFmtId="0" fontId="12" fillId="3" borderId="0" xfId="0" applyFont="1" applyFill="1" applyBorder="1"/>
    <xf numFmtId="0" fontId="4" fillId="3" borderId="12" xfId="0" applyFont="1" applyFill="1" applyBorder="1" applyAlignment="1">
      <alignment horizontal="center" vertical="center"/>
    </xf>
    <xf numFmtId="0" fontId="4" fillId="3" borderId="21" xfId="0" applyNumberFormat="1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 wrapText="1"/>
    </xf>
    <xf numFmtId="166" fontId="15" fillId="3" borderId="11" xfId="0" applyNumberFormat="1" applyFont="1" applyFill="1" applyBorder="1" applyAlignment="1">
      <alignment horizontal="center" vertical="center"/>
    </xf>
    <xf numFmtId="49" fontId="7" fillId="0" borderId="65" xfId="0" applyNumberFormat="1" applyFont="1" applyFill="1" applyBorder="1" applyAlignment="1">
      <alignment horizontal="center" vertical="center" wrapText="1"/>
    </xf>
    <xf numFmtId="49" fontId="7" fillId="0" borderId="66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166" fontId="15" fillId="3" borderId="10" xfId="0" applyNumberFormat="1" applyFont="1" applyFill="1" applyBorder="1" applyAlignment="1">
      <alignment horizontal="center" vertical="center"/>
    </xf>
    <xf numFmtId="166" fontId="3" fillId="3" borderId="10" xfId="0" applyNumberFormat="1" applyFont="1" applyFill="1" applyBorder="1" applyAlignment="1">
      <alignment horizontal="center" vertical="center"/>
    </xf>
    <xf numFmtId="166" fontId="6" fillId="3" borderId="10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166" fontId="2" fillId="0" borderId="10" xfId="0" applyNumberFormat="1" applyFont="1" applyFill="1" applyBorder="1" applyAlignment="1">
      <alignment horizontal="center" vertical="center" wrapText="1"/>
    </xf>
    <xf numFmtId="166" fontId="2" fillId="0" borderId="54" xfId="0" applyNumberFormat="1" applyFont="1" applyFill="1" applyBorder="1" applyAlignment="1">
      <alignment horizontal="center" vertical="center" wrapText="1"/>
    </xf>
    <xf numFmtId="166" fontId="2" fillId="3" borderId="12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66" fontId="2" fillId="0" borderId="57" xfId="0" applyNumberFormat="1" applyFont="1" applyFill="1" applyBorder="1" applyAlignment="1">
      <alignment vertical="center"/>
    </xf>
    <xf numFmtId="166" fontId="2" fillId="0" borderId="57" xfId="0" applyNumberFormat="1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167" fontId="6" fillId="3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Continuous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166" fontId="41" fillId="3" borderId="33" xfId="0" applyNumberFormat="1" applyFont="1" applyFill="1" applyBorder="1" applyAlignment="1">
      <alignment horizontal="center" vertical="center"/>
    </xf>
    <xf numFmtId="0" fontId="41" fillId="3" borderId="33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166" fontId="6" fillId="3" borderId="11" xfId="0" applyNumberFormat="1" applyFont="1" applyFill="1" applyBorder="1" applyAlignment="1">
      <alignment horizontal="center" vertical="center"/>
    </xf>
    <xf numFmtId="166" fontId="3" fillId="3" borderId="16" xfId="0" applyNumberFormat="1" applyFont="1" applyFill="1" applyBorder="1" applyAlignment="1">
      <alignment horizontal="center" vertical="center"/>
    </xf>
    <xf numFmtId="166" fontId="3" fillId="3" borderId="11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7" fontId="6" fillId="3" borderId="10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165" fontId="6" fillId="3" borderId="10" xfId="0" applyNumberFormat="1" applyFont="1" applyFill="1" applyBorder="1" applyAlignment="1">
      <alignment horizontal="center" vertical="center" wrapText="1"/>
    </xf>
    <xf numFmtId="168" fontId="6" fillId="3" borderId="10" xfId="1" applyNumberFormat="1" applyFont="1" applyFill="1" applyBorder="1" applyAlignment="1">
      <alignment horizontal="center" vertical="center" wrapText="1"/>
    </xf>
    <xf numFmtId="166" fontId="14" fillId="3" borderId="2" xfId="0" applyNumberFormat="1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0" fontId="40" fillId="3" borderId="16" xfId="0" applyFont="1" applyFill="1" applyBorder="1" applyAlignment="1">
      <alignment horizontal="center" vertical="center"/>
    </xf>
    <xf numFmtId="0" fontId="40" fillId="3" borderId="17" xfId="0" applyFont="1" applyFill="1" applyBorder="1" applyAlignment="1">
      <alignment horizontal="center" vertical="center"/>
    </xf>
    <xf numFmtId="166" fontId="40" fillId="3" borderId="33" xfId="0" applyNumberFormat="1" applyFont="1" applyFill="1" applyBorder="1" applyAlignment="1">
      <alignment horizontal="center" vertical="center"/>
    </xf>
    <xf numFmtId="0" fontId="40" fillId="3" borderId="41" xfId="0" applyFont="1" applyFill="1" applyBorder="1" applyAlignment="1">
      <alignment horizontal="center" vertical="center"/>
    </xf>
    <xf numFmtId="166" fontId="40" fillId="3" borderId="22" xfId="0" applyNumberFormat="1" applyFont="1" applyFill="1" applyBorder="1" applyAlignment="1">
      <alignment horizontal="center" vertical="center"/>
    </xf>
    <xf numFmtId="166" fontId="40" fillId="3" borderId="16" xfId="0" applyNumberFormat="1" applyFont="1" applyFill="1" applyBorder="1" applyAlignment="1">
      <alignment horizontal="center" vertical="center"/>
    </xf>
    <xf numFmtId="0" fontId="41" fillId="3" borderId="16" xfId="0" applyFont="1" applyFill="1" applyBorder="1" applyAlignment="1">
      <alignment horizontal="center" vertical="center"/>
    </xf>
    <xf numFmtId="0" fontId="41" fillId="3" borderId="17" xfId="0" applyFont="1" applyFill="1" applyBorder="1" applyAlignment="1">
      <alignment horizontal="center" vertical="center"/>
    </xf>
    <xf numFmtId="0" fontId="40" fillId="3" borderId="22" xfId="0" applyFont="1" applyFill="1" applyBorder="1" applyAlignment="1">
      <alignment horizontal="center" vertical="center"/>
    </xf>
    <xf numFmtId="0" fontId="41" fillId="3" borderId="7" xfId="0" applyFont="1" applyFill="1" applyBorder="1" applyAlignment="1">
      <alignment horizontal="center" vertical="center"/>
    </xf>
    <xf numFmtId="0" fontId="40" fillId="3" borderId="46" xfId="0" applyFont="1" applyFill="1" applyBorder="1" applyAlignment="1">
      <alignment horizontal="center" vertical="center"/>
    </xf>
    <xf numFmtId="166" fontId="41" fillId="3" borderId="16" xfId="0" applyNumberFormat="1" applyFont="1" applyFill="1" applyBorder="1" applyAlignment="1">
      <alignment horizontal="center" vertical="center"/>
    </xf>
    <xf numFmtId="2" fontId="41" fillId="3" borderId="1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49" fontId="6" fillId="3" borderId="38" xfId="0" applyNumberFormat="1" applyFont="1" applyFill="1" applyBorder="1" applyAlignment="1">
      <alignment horizontal="center" vertical="center" wrapText="1"/>
    </xf>
    <xf numFmtId="49" fontId="15" fillId="3" borderId="38" xfId="0" applyNumberFormat="1" applyFont="1" applyFill="1" applyBorder="1" applyAlignment="1">
      <alignment horizontal="center" vertical="center" wrapText="1"/>
    </xf>
    <xf numFmtId="2" fontId="40" fillId="3" borderId="7" xfId="0" applyNumberFormat="1" applyFont="1" applyFill="1" applyBorder="1" applyAlignment="1">
      <alignment horizontal="center" vertical="center"/>
    </xf>
    <xf numFmtId="168" fontId="40" fillId="3" borderId="16" xfId="1" applyNumberFormat="1" applyFont="1" applyFill="1" applyBorder="1" applyAlignment="1">
      <alignment horizontal="center" vertical="center"/>
    </xf>
    <xf numFmtId="166" fontId="40" fillId="3" borderId="17" xfId="0" applyNumberFormat="1" applyFont="1" applyFill="1" applyBorder="1" applyAlignment="1">
      <alignment horizontal="center" vertical="center"/>
    </xf>
    <xf numFmtId="166" fontId="1" fillId="0" borderId="9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41" fillId="0" borderId="0" xfId="0" applyFont="1" applyAlignment="1">
      <alignment horizontal="center"/>
    </xf>
    <xf numFmtId="0" fontId="20" fillId="0" borderId="0" xfId="0" applyFont="1"/>
    <xf numFmtId="0" fontId="47" fillId="0" borderId="0" xfId="0" applyFont="1" applyAlignment="1">
      <alignment horizontal="center" wrapText="1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166" fontId="2" fillId="0" borderId="12" xfId="0" applyNumberFormat="1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46" xfId="0" applyNumberFormat="1" applyFont="1" applyFill="1" applyBorder="1" applyAlignment="1">
      <alignment horizontal="center" vertical="center" wrapText="1" readingOrder="1"/>
    </xf>
    <xf numFmtId="0" fontId="2" fillId="0" borderId="17" xfId="0" applyNumberFormat="1" applyFont="1" applyFill="1" applyBorder="1" applyAlignment="1">
      <alignment horizontal="center" vertical="center" wrapText="1" readingOrder="1"/>
    </xf>
    <xf numFmtId="165" fontId="16" fillId="0" borderId="49" xfId="0" applyNumberFormat="1" applyFont="1" applyFill="1" applyBorder="1" applyAlignment="1">
      <alignment horizontal="center" vertical="center" wrapText="1"/>
    </xf>
    <xf numFmtId="165" fontId="16" fillId="0" borderId="18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 wrapText="1"/>
    </xf>
    <xf numFmtId="0" fontId="34" fillId="0" borderId="60" xfId="0" applyFont="1" applyBorder="1" applyAlignment="1">
      <alignment horizontal="center" vertical="center" wrapText="1"/>
    </xf>
    <xf numFmtId="165" fontId="8" fillId="0" borderId="59" xfId="0" applyNumberFormat="1" applyFont="1" applyFill="1" applyBorder="1" applyAlignment="1">
      <alignment horizontal="center" vertical="center" wrapText="1"/>
    </xf>
    <xf numFmtId="165" fontId="8" fillId="0" borderId="61" xfId="0" applyNumberFormat="1" applyFont="1" applyFill="1" applyBorder="1" applyAlignment="1">
      <alignment horizontal="center" vertical="center" wrapText="1"/>
    </xf>
    <xf numFmtId="0" fontId="34" fillId="0" borderId="62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165" fontId="2" fillId="0" borderId="67" xfId="0" applyNumberFormat="1" applyFont="1" applyFill="1" applyBorder="1" applyAlignment="1">
      <alignment horizontal="center" vertical="center" wrapText="1"/>
    </xf>
    <xf numFmtId="165" fontId="2" fillId="0" borderId="68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330199</xdr:colOff>
      <xdr:row>0</xdr:row>
      <xdr:rowOff>57150</xdr:rowOff>
    </xdr:from>
    <xdr:to>
      <xdr:col>7</xdr:col>
      <xdr:colOff>219074</xdr:colOff>
      <xdr:row>10</xdr:row>
      <xdr:rowOff>57150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9" y="57150"/>
          <a:ext cx="232727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K54"/>
  <sheetViews>
    <sheetView topLeftCell="A61" zoomScaleNormal="100" workbookViewId="0">
      <selection activeCell="N37" sqref="N37"/>
    </sheetView>
  </sheetViews>
  <sheetFormatPr defaultRowHeight="12.75" x14ac:dyDescent="0.2"/>
  <sheetData>
    <row r="12" spans="1:11" ht="12.75" customHeight="1" x14ac:dyDescent="0.2">
      <c r="A12" s="587" t="s">
        <v>992</v>
      </c>
      <c r="B12" s="587"/>
      <c r="C12" s="587"/>
      <c r="D12" s="587"/>
      <c r="E12" s="587"/>
      <c r="F12" s="587"/>
      <c r="G12" s="587"/>
      <c r="H12" s="587"/>
      <c r="I12" s="587"/>
      <c r="J12" s="587"/>
      <c r="K12" s="587"/>
    </row>
    <row r="13" spans="1:11" ht="12.75" customHeight="1" x14ac:dyDescent="0.2">
      <c r="A13" s="587"/>
      <c r="B13" s="587"/>
      <c r="C13" s="587"/>
      <c r="D13" s="587"/>
      <c r="E13" s="587"/>
      <c r="F13" s="587"/>
      <c r="G13" s="587"/>
      <c r="H13" s="587"/>
      <c r="I13" s="587"/>
      <c r="J13" s="587"/>
      <c r="K13" s="587"/>
    </row>
    <row r="14" spans="1:11" ht="27" x14ac:dyDescent="0.45">
      <c r="A14" s="588" t="s">
        <v>993</v>
      </c>
      <c r="B14" s="588"/>
      <c r="C14" s="588"/>
      <c r="D14" s="588"/>
      <c r="E14" s="588"/>
      <c r="F14" s="588"/>
      <c r="G14" s="588"/>
      <c r="H14" s="588"/>
      <c r="I14" s="588"/>
      <c r="J14" s="588"/>
      <c r="K14" s="588"/>
    </row>
    <row r="16" spans="1:11" ht="27" x14ac:dyDescent="0.45">
      <c r="A16" s="588" t="s">
        <v>994</v>
      </c>
      <c r="B16" s="588"/>
      <c r="C16" s="588"/>
      <c r="D16" s="588"/>
      <c r="E16" s="588"/>
      <c r="F16" s="588"/>
      <c r="G16" s="588"/>
      <c r="H16" s="588"/>
      <c r="I16" s="588"/>
      <c r="J16" s="588"/>
      <c r="K16" s="588"/>
    </row>
    <row r="20" spans="1:11" ht="27.75" x14ac:dyDescent="0.5">
      <c r="A20" s="589" t="s">
        <v>995</v>
      </c>
      <c r="B20" s="589"/>
      <c r="C20" s="589"/>
      <c r="D20" s="589"/>
      <c r="E20" s="589"/>
      <c r="F20" s="589"/>
      <c r="G20" s="589"/>
      <c r="H20" s="589"/>
      <c r="I20" s="589"/>
      <c r="J20" s="589"/>
      <c r="K20" s="589"/>
    </row>
    <row r="21" spans="1:11" x14ac:dyDescent="0.2">
      <c r="C21" s="582"/>
    </row>
    <row r="22" spans="1:11" ht="27.75" x14ac:dyDescent="0.5">
      <c r="A22" s="589" t="s">
        <v>996</v>
      </c>
      <c r="B22" s="589"/>
      <c r="C22" s="589"/>
      <c r="D22" s="589"/>
      <c r="E22" s="589"/>
      <c r="F22" s="589"/>
      <c r="G22" s="589"/>
      <c r="H22" s="589"/>
      <c r="I22" s="589"/>
      <c r="J22" s="589"/>
      <c r="K22" s="589"/>
    </row>
    <row r="27" spans="1:11" ht="17.25" customHeight="1" x14ac:dyDescent="0.2">
      <c r="A27" s="585" t="s">
        <v>1000</v>
      </c>
      <c r="B27" s="585"/>
      <c r="C27" s="585"/>
      <c r="D27" s="585"/>
      <c r="E27" s="585"/>
      <c r="F27" s="585"/>
      <c r="G27" s="585"/>
      <c r="H27" s="585"/>
      <c r="I27" s="585"/>
      <c r="J27" s="585"/>
      <c r="K27" s="585"/>
    </row>
    <row r="28" spans="1:11" ht="12.75" customHeight="1" x14ac:dyDescent="0.2">
      <c r="A28" s="585"/>
      <c r="B28" s="585"/>
      <c r="C28" s="585"/>
      <c r="D28" s="585"/>
      <c r="E28" s="585"/>
      <c r="F28" s="585"/>
      <c r="G28" s="585"/>
      <c r="H28" s="585"/>
      <c r="I28" s="585"/>
      <c r="J28" s="585"/>
      <c r="K28" s="585"/>
    </row>
    <row r="29" spans="1:11" ht="12.75" customHeight="1" x14ac:dyDescent="0.2">
      <c r="A29" s="585"/>
      <c r="B29" s="585"/>
      <c r="C29" s="585"/>
      <c r="D29" s="585"/>
      <c r="E29" s="585"/>
      <c r="F29" s="585"/>
      <c r="G29" s="585"/>
      <c r="H29" s="585"/>
      <c r="I29" s="585"/>
      <c r="J29" s="585"/>
      <c r="K29" s="585"/>
    </row>
    <row r="41" spans="1:11" ht="12.75" customHeight="1" x14ac:dyDescent="0.2">
      <c r="A41" s="586" t="s">
        <v>997</v>
      </c>
      <c r="B41" s="586"/>
      <c r="C41" s="586"/>
      <c r="D41" s="586"/>
      <c r="E41" s="586"/>
      <c r="F41" s="586"/>
      <c r="G41" s="586"/>
      <c r="H41" s="586"/>
      <c r="I41" s="586"/>
      <c r="J41" s="586"/>
      <c r="K41" s="586"/>
    </row>
    <row r="42" spans="1:11" ht="12.75" customHeight="1" x14ac:dyDescent="0.2">
      <c r="A42" s="586"/>
      <c r="B42" s="586"/>
      <c r="C42" s="586"/>
      <c r="D42" s="586"/>
      <c r="E42" s="586"/>
      <c r="F42" s="586"/>
      <c r="G42" s="586"/>
      <c r="H42" s="586"/>
      <c r="I42" s="586"/>
      <c r="J42" s="586"/>
      <c r="K42" s="586"/>
    </row>
    <row r="44" spans="1:11" x14ac:dyDescent="0.2">
      <c r="H44" s="584" t="s">
        <v>998</v>
      </c>
    </row>
    <row r="45" spans="1:11" x14ac:dyDescent="0.2">
      <c r="G45" s="584"/>
    </row>
    <row r="51" spans="5:6" ht="15" x14ac:dyDescent="0.25">
      <c r="F51" s="583"/>
    </row>
    <row r="52" spans="5:6" ht="15" x14ac:dyDescent="0.25">
      <c r="F52" s="583" t="s">
        <v>999</v>
      </c>
    </row>
    <row r="53" spans="5:6" ht="15" customHeight="1" x14ac:dyDescent="0.25">
      <c r="E53" s="583"/>
      <c r="F53" s="583">
        <v>2023</v>
      </c>
    </row>
    <row r="54" spans="5:6" ht="15" customHeight="1" x14ac:dyDescent="0.25">
      <c r="E54" s="583"/>
      <c r="F54" s="583"/>
    </row>
  </sheetData>
  <mergeCells count="7">
    <mergeCell ref="A27:K29"/>
    <mergeCell ref="A41:K42"/>
    <mergeCell ref="A12:K13"/>
    <mergeCell ref="A14:K14"/>
    <mergeCell ref="A16:K16"/>
    <mergeCell ref="A20:K20"/>
    <mergeCell ref="A22:K22"/>
  </mergeCell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1"/>
  <sheetViews>
    <sheetView view="pageBreakPreview" topLeftCell="A127" zoomScale="60" zoomScaleNormal="100" workbookViewId="0">
      <selection activeCell="F11" sqref="F11"/>
    </sheetView>
  </sheetViews>
  <sheetFormatPr defaultColWidth="9.140625" defaultRowHeight="12.75" x14ac:dyDescent="0.2"/>
  <cols>
    <col min="1" max="1" width="8.42578125" style="209" customWidth="1"/>
    <col min="2" max="2" width="48.42578125" style="209" customWidth="1"/>
    <col min="3" max="3" width="7.7109375" style="209" customWidth="1"/>
    <col min="4" max="4" width="9.85546875" style="209" customWidth="1"/>
    <col min="5" max="5" width="9.7109375" style="209" customWidth="1"/>
    <col min="6" max="7" width="9.140625" style="209"/>
    <col min="8" max="8" width="13.85546875" style="209" customWidth="1"/>
    <col min="9" max="16384" width="9.140625" style="209"/>
  </cols>
  <sheetData>
    <row r="1" spans="1:14" s="1" customFormat="1" ht="18" x14ac:dyDescent="0.25">
      <c r="A1" s="595" t="s">
        <v>205</v>
      </c>
      <c r="B1" s="595"/>
      <c r="C1" s="595"/>
      <c r="D1" s="595"/>
      <c r="E1" s="595"/>
      <c r="F1" s="595"/>
    </row>
    <row r="2" spans="1:14" s="205" customFormat="1" ht="15" x14ac:dyDescent="0.2">
      <c r="A2" s="596" t="s">
        <v>867</v>
      </c>
      <c r="B2" s="596"/>
      <c r="C2" s="596"/>
      <c r="D2" s="596"/>
      <c r="E2" s="596"/>
      <c r="F2" s="596"/>
    </row>
    <row r="3" spans="1:14" s="1" customFormat="1" x14ac:dyDescent="0.2">
      <c r="A3" s="4"/>
      <c r="B3" s="72"/>
      <c r="C3" s="206"/>
      <c r="D3" s="206"/>
    </row>
    <row r="4" spans="1:14" x14ac:dyDescent="0.2">
      <c r="A4" s="207"/>
      <c r="B4" s="207"/>
      <c r="C4" s="207"/>
      <c r="D4" s="207"/>
      <c r="F4" s="210" t="s">
        <v>531</v>
      </c>
    </row>
    <row r="5" spans="1:14" ht="12.75" customHeight="1" x14ac:dyDescent="0.2">
      <c r="A5" s="593" t="s">
        <v>294</v>
      </c>
      <c r="B5" s="593" t="s">
        <v>814</v>
      </c>
      <c r="C5" s="593" t="s">
        <v>293</v>
      </c>
      <c r="D5" s="593" t="s">
        <v>986</v>
      </c>
      <c r="E5" s="542" t="s">
        <v>197</v>
      </c>
      <c r="F5" s="542"/>
    </row>
    <row r="6" spans="1:14" ht="34.9" customHeight="1" x14ac:dyDescent="0.2">
      <c r="A6" s="594"/>
      <c r="B6" s="594"/>
      <c r="C6" s="594"/>
      <c r="D6" s="594"/>
      <c r="E6" s="543" t="s">
        <v>295</v>
      </c>
      <c r="F6" s="543" t="s">
        <v>296</v>
      </c>
      <c r="H6" s="592"/>
    </row>
    <row r="7" spans="1:14" s="207" customFormat="1" x14ac:dyDescent="0.2">
      <c r="A7" s="544">
        <v>1</v>
      </c>
      <c r="B7" s="543">
        <v>2</v>
      </c>
      <c r="C7" s="241">
        <v>3</v>
      </c>
      <c r="D7" s="241">
        <v>4</v>
      </c>
      <c r="E7" s="241">
        <v>5</v>
      </c>
      <c r="F7" s="543">
        <v>6</v>
      </c>
      <c r="H7" s="592"/>
      <c r="I7" s="209"/>
      <c r="J7" s="209"/>
      <c r="K7" s="209"/>
      <c r="L7" s="209"/>
      <c r="M7" s="209"/>
      <c r="N7" s="209"/>
    </row>
    <row r="8" spans="1:14" s="261" customFormat="1" ht="27.75" x14ac:dyDescent="0.2">
      <c r="A8" s="214" t="s">
        <v>527</v>
      </c>
      <c r="B8" s="260" t="s">
        <v>682</v>
      </c>
      <c r="C8" s="524"/>
      <c r="D8" s="590">
        <f>E8</f>
        <v>237819.19999999998</v>
      </c>
      <c r="E8" s="590">
        <f>E11+E57+E91</f>
        <v>237819.19999999998</v>
      </c>
      <c r="F8" s="215"/>
      <c r="G8" s="209"/>
      <c r="H8" s="592"/>
      <c r="I8" s="209"/>
      <c r="J8" s="209"/>
      <c r="K8" s="209"/>
      <c r="L8" s="209"/>
      <c r="M8" s="209"/>
      <c r="N8" s="209"/>
    </row>
    <row r="9" spans="1:14" s="208" customFormat="1" x14ac:dyDescent="0.2">
      <c r="A9" s="216"/>
      <c r="B9" s="247" t="s">
        <v>815</v>
      </c>
      <c r="C9" s="524"/>
      <c r="D9" s="591"/>
      <c r="E9" s="591"/>
      <c r="F9" s="215"/>
      <c r="G9" s="209"/>
      <c r="H9" s="592"/>
      <c r="I9" s="209"/>
      <c r="J9" s="209"/>
      <c r="K9" s="209"/>
      <c r="L9" s="209"/>
      <c r="M9" s="209"/>
      <c r="N9" s="209"/>
    </row>
    <row r="10" spans="1:14" s="208" customFormat="1" x14ac:dyDescent="0.2">
      <c r="A10" s="217" t="s">
        <v>528</v>
      </c>
      <c r="B10" s="248" t="s">
        <v>816</v>
      </c>
      <c r="C10" s="265">
        <v>7100</v>
      </c>
      <c r="D10" s="278"/>
      <c r="E10" s="250"/>
      <c r="F10" s="221" t="s">
        <v>536</v>
      </c>
      <c r="G10" s="207"/>
      <c r="H10" s="592"/>
      <c r="I10" s="207"/>
      <c r="J10" s="207"/>
      <c r="K10" s="207"/>
      <c r="L10" s="207"/>
      <c r="M10" s="207"/>
      <c r="N10" s="207"/>
    </row>
    <row r="11" spans="1:14" s="222" customFormat="1" ht="25.5" x14ac:dyDescent="0.2">
      <c r="A11" s="216"/>
      <c r="B11" s="249" t="s">
        <v>844</v>
      </c>
      <c r="C11" s="266"/>
      <c r="D11" s="539">
        <f t="shared" ref="D11:D71" si="0">E11</f>
        <v>58581.600000000006</v>
      </c>
      <c r="E11" s="535">
        <f>E13+E18+E20</f>
        <v>58581.600000000006</v>
      </c>
      <c r="F11" s="226"/>
      <c r="G11" s="286" t="s">
        <v>968</v>
      </c>
      <c r="H11" s="592"/>
      <c r="I11" s="208"/>
      <c r="J11" s="208"/>
      <c r="K11" s="208"/>
      <c r="L11" s="261"/>
      <c r="M11" s="208"/>
      <c r="N11" s="208"/>
    </row>
    <row r="12" spans="1:14" s="208" customFormat="1" x14ac:dyDescent="0.2">
      <c r="A12" s="216"/>
      <c r="B12" s="249" t="s">
        <v>817</v>
      </c>
      <c r="C12" s="267"/>
      <c r="D12" s="581"/>
      <c r="E12" s="245"/>
      <c r="F12" s="226"/>
    </row>
    <row r="13" spans="1:14" s="222" customFormat="1" ht="25.5" x14ac:dyDescent="0.2">
      <c r="A13" s="217" t="s">
        <v>327</v>
      </c>
      <c r="B13" s="218" t="s">
        <v>652</v>
      </c>
      <c r="C13" s="265">
        <v>7131</v>
      </c>
      <c r="D13" s="590">
        <f t="shared" si="0"/>
        <v>35665.4</v>
      </c>
      <c r="E13" s="536">
        <f>E15+E16</f>
        <v>35665.4</v>
      </c>
      <c r="F13" s="221" t="s">
        <v>536</v>
      </c>
      <c r="I13" s="208"/>
      <c r="J13" s="208"/>
      <c r="K13" s="208"/>
      <c r="L13" s="261"/>
      <c r="M13" s="208"/>
      <c r="N13" s="208"/>
    </row>
    <row r="14" spans="1:14" s="208" customFormat="1" x14ac:dyDescent="0.2">
      <c r="A14" s="216"/>
      <c r="B14" s="223" t="s">
        <v>817</v>
      </c>
      <c r="C14" s="267"/>
      <c r="D14" s="591"/>
      <c r="E14" s="215"/>
      <c r="F14" s="226"/>
    </row>
    <row r="15" spans="1:14" ht="38.25" x14ac:dyDescent="0.2">
      <c r="A15" s="227" t="s">
        <v>868</v>
      </c>
      <c r="B15" s="228" t="s">
        <v>818</v>
      </c>
      <c r="C15" s="264"/>
      <c r="D15" s="525">
        <f t="shared" si="0"/>
        <v>97</v>
      </c>
      <c r="E15" s="277">
        <v>97</v>
      </c>
      <c r="F15" s="211" t="s">
        <v>536</v>
      </c>
      <c r="I15" s="208"/>
      <c r="J15" s="208"/>
      <c r="K15" s="208"/>
      <c r="L15" s="261"/>
      <c r="M15" s="208"/>
      <c r="N15" s="208"/>
    </row>
    <row r="16" spans="1:14" ht="25.5" x14ac:dyDescent="0.2">
      <c r="A16" s="227" t="s">
        <v>869</v>
      </c>
      <c r="B16" s="228" t="s">
        <v>819</v>
      </c>
      <c r="C16" s="264"/>
      <c r="D16" s="525">
        <f t="shared" si="0"/>
        <v>35568.400000000001</v>
      </c>
      <c r="E16" s="278">
        <v>35568.400000000001</v>
      </c>
      <c r="F16" s="211" t="s">
        <v>536</v>
      </c>
      <c r="G16" s="287"/>
      <c r="I16" s="208"/>
      <c r="J16" s="208"/>
      <c r="K16" s="208"/>
      <c r="L16" s="208"/>
      <c r="M16" s="208"/>
      <c r="N16" s="208"/>
    </row>
    <row r="17" spans="1:14" s="222" customFormat="1" x14ac:dyDescent="0.2">
      <c r="A17" s="217" t="s">
        <v>328</v>
      </c>
      <c r="B17" s="218" t="s">
        <v>820</v>
      </c>
      <c r="C17" s="219">
        <v>7136</v>
      </c>
      <c r="D17" s="525"/>
      <c r="E17" s="220"/>
      <c r="F17" s="221" t="s">
        <v>536</v>
      </c>
      <c r="L17" s="208"/>
    </row>
    <row r="18" spans="1:14" s="208" customFormat="1" x14ac:dyDescent="0.2">
      <c r="A18" s="216"/>
      <c r="B18" s="223" t="s">
        <v>817</v>
      </c>
      <c r="C18" s="224"/>
      <c r="D18" s="534">
        <f t="shared" si="0"/>
        <v>21956.2</v>
      </c>
      <c r="E18" s="537">
        <f>E19</f>
        <v>21956.2</v>
      </c>
      <c r="F18" s="226"/>
      <c r="G18" s="288"/>
      <c r="L18" s="222"/>
    </row>
    <row r="19" spans="1:14" x14ac:dyDescent="0.2">
      <c r="A19" s="227" t="s">
        <v>870</v>
      </c>
      <c r="B19" s="228" t="s">
        <v>821</v>
      </c>
      <c r="C19" s="264"/>
      <c r="D19" s="525">
        <f t="shared" si="0"/>
        <v>21956.2</v>
      </c>
      <c r="E19" s="215">
        <v>21956.2</v>
      </c>
      <c r="F19" s="211" t="s">
        <v>536</v>
      </c>
      <c r="I19" s="222"/>
      <c r="J19" s="222"/>
      <c r="K19" s="222"/>
      <c r="L19" s="208"/>
      <c r="M19" s="222"/>
      <c r="N19" s="222"/>
    </row>
    <row r="20" spans="1:14" s="222" customFormat="1" ht="38.25" x14ac:dyDescent="0.2">
      <c r="A20" s="217" t="s">
        <v>331</v>
      </c>
      <c r="B20" s="218" t="s">
        <v>822</v>
      </c>
      <c r="C20" s="219">
        <v>7145</v>
      </c>
      <c r="D20" s="534">
        <f t="shared" si="0"/>
        <v>960</v>
      </c>
      <c r="E20" s="220">
        <f>E23</f>
        <v>960</v>
      </c>
      <c r="F20" s="221" t="s">
        <v>536</v>
      </c>
      <c r="I20" s="261"/>
      <c r="J20" s="261"/>
      <c r="K20" s="261"/>
      <c r="L20" s="261"/>
      <c r="M20" s="261"/>
      <c r="N20" s="261"/>
    </row>
    <row r="21" spans="1:14" s="208" customFormat="1" ht="13.5" x14ac:dyDescent="0.2">
      <c r="A21" s="216"/>
      <c r="B21" s="223" t="s">
        <v>817</v>
      </c>
      <c r="C21" s="267"/>
      <c r="D21" s="525"/>
      <c r="E21" s="215"/>
      <c r="F21" s="226"/>
      <c r="I21" s="261"/>
      <c r="J21" s="261"/>
      <c r="K21" s="261"/>
      <c r="L21" s="261"/>
      <c r="M21" s="261"/>
      <c r="N21" s="261"/>
    </row>
    <row r="22" spans="1:14" ht="13.5" x14ac:dyDescent="0.2">
      <c r="A22" s="230" t="s">
        <v>871</v>
      </c>
      <c r="B22" s="231" t="s">
        <v>823</v>
      </c>
      <c r="C22" s="232">
        <v>71452</v>
      </c>
      <c r="D22" s="525"/>
      <c r="E22" s="233"/>
      <c r="F22" s="233" t="s">
        <v>536</v>
      </c>
      <c r="I22" s="208"/>
      <c r="J22" s="208"/>
      <c r="K22" s="208"/>
      <c r="L22" s="261"/>
      <c r="M22" s="208"/>
      <c r="N22" s="208"/>
    </row>
    <row r="23" spans="1:14" s="208" customFormat="1" ht="38.25" x14ac:dyDescent="0.2">
      <c r="A23" s="251"/>
      <c r="B23" s="252" t="s">
        <v>192</v>
      </c>
      <c r="C23" s="224"/>
      <c r="D23" s="525">
        <f t="shared" si="0"/>
        <v>960</v>
      </c>
      <c r="E23" s="225">
        <f>E31+E33+E34</f>
        <v>960</v>
      </c>
      <c r="F23" s="225"/>
      <c r="G23" s="288"/>
    </row>
    <row r="24" spans="1:14" s="208" customFormat="1" x14ac:dyDescent="0.2">
      <c r="A24" s="234"/>
      <c r="B24" s="235" t="s">
        <v>817</v>
      </c>
      <c r="C24" s="267"/>
      <c r="D24" s="525"/>
      <c r="E24" s="236"/>
      <c r="F24" s="236"/>
    </row>
    <row r="25" spans="1:14" s="208" customFormat="1" ht="51" x14ac:dyDescent="0.2">
      <c r="A25" s="230" t="s">
        <v>872</v>
      </c>
      <c r="B25" s="253" t="s">
        <v>873</v>
      </c>
      <c r="C25" s="268"/>
      <c r="D25" s="525"/>
      <c r="E25" s="233"/>
      <c r="F25" s="233" t="s">
        <v>536</v>
      </c>
    </row>
    <row r="26" spans="1:14" s="208" customFormat="1" x14ac:dyDescent="0.2">
      <c r="A26" s="244"/>
      <c r="B26" s="239" t="s">
        <v>198</v>
      </c>
      <c r="C26" s="267"/>
      <c r="D26" s="525"/>
      <c r="E26" s="236"/>
      <c r="F26" s="236"/>
    </row>
    <row r="27" spans="1:14" s="208" customFormat="1" x14ac:dyDescent="0.2">
      <c r="A27" s="227" t="s">
        <v>874</v>
      </c>
      <c r="B27" s="238" t="s">
        <v>824</v>
      </c>
      <c r="C27" s="264"/>
      <c r="D27" s="525"/>
      <c r="E27" s="211"/>
      <c r="F27" s="211" t="s">
        <v>536</v>
      </c>
    </row>
    <row r="28" spans="1:14" s="208" customFormat="1" x14ac:dyDescent="0.2">
      <c r="A28" s="227" t="s">
        <v>875</v>
      </c>
      <c r="B28" s="238" t="s">
        <v>825</v>
      </c>
      <c r="C28" s="264"/>
      <c r="D28" s="525"/>
      <c r="E28" s="211"/>
      <c r="F28" s="211" t="s">
        <v>536</v>
      </c>
    </row>
    <row r="29" spans="1:14" s="208" customFormat="1" ht="102" x14ac:dyDescent="0.2">
      <c r="A29" s="227" t="s">
        <v>876</v>
      </c>
      <c r="B29" s="237" t="s">
        <v>827</v>
      </c>
      <c r="C29" s="264"/>
      <c r="D29" s="525"/>
      <c r="E29" s="211"/>
      <c r="F29" s="211" t="s">
        <v>536</v>
      </c>
    </row>
    <row r="30" spans="1:14" s="208" customFormat="1" ht="38.25" x14ac:dyDescent="0.2">
      <c r="A30" s="213" t="s">
        <v>877</v>
      </c>
      <c r="B30" s="237" t="s">
        <v>828</v>
      </c>
      <c r="C30" s="264"/>
      <c r="D30" s="525"/>
      <c r="E30" s="211"/>
      <c r="F30" s="211" t="s">
        <v>536</v>
      </c>
    </row>
    <row r="31" spans="1:14" s="208" customFormat="1" ht="63.75" x14ac:dyDescent="0.2">
      <c r="A31" s="227" t="s">
        <v>878</v>
      </c>
      <c r="B31" s="237" t="s">
        <v>435</v>
      </c>
      <c r="C31" s="264"/>
      <c r="D31" s="525">
        <f t="shared" si="0"/>
        <v>400</v>
      </c>
      <c r="E31" s="211">
        <v>400</v>
      </c>
      <c r="F31" s="211" t="s">
        <v>536</v>
      </c>
    </row>
    <row r="32" spans="1:14" s="208" customFormat="1" ht="25.5" x14ac:dyDescent="0.2">
      <c r="A32" s="227" t="s">
        <v>879</v>
      </c>
      <c r="B32" s="237" t="s">
        <v>829</v>
      </c>
      <c r="C32" s="264"/>
      <c r="D32" s="525"/>
      <c r="E32" s="211"/>
      <c r="F32" s="211" t="s">
        <v>536</v>
      </c>
    </row>
    <row r="33" spans="1:6" s="208" customFormat="1" ht="76.5" x14ac:dyDescent="0.2">
      <c r="A33" s="227" t="s">
        <v>880</v>
      </c>
      <c r="B33" s="237" t="s">
        <v>436</v>
      </c>
      <c r="C33" s="264"/>
      <c r="D33" s="525">
        <f t="shared" si="0"/>
        <v>520</v>
      </c>
      <c r="E33" s="211">
        <f>120+400</f>
        <v>520</v>
      </c>
      <c r="F33" s="211" t="s">
        <v>536</v>
      </c>
    </row>
    <row r="34" spans="1:6" s="208" customFormat="1" ht="76.5" x14ac:dyDescent="0.2">
      <c r="A34" s="227" t="s">
        <v>881</v>
      </c>
      <c r="B34" s="237" t="s">
        <v>437</v>
      </c>
      <c r="C34" s="264"/>
      <c r="D34" s="525">
        <f t="shared" si="0"/>
        <v>40</v>
      </c>
      <c r="E34" s="211">
        <v>40</v>
      </c>
      <c r="F34" s="211" t="s">
        <v>536</v>
      </c>
    </row>
    <row r="35" spans="1:6" s="208" customFormat="1" ht="63.75" x14ac:dyDescent="0.2">
      <c r="A35" s="227" t="s">
        <v>882</v>
      </c>
      <c r="B35" s="237" t="s">
        <v>438</v>
      </c>
      <c r="C35" s="264"/>
      <c r="D35" s="525"/>
      <c r="E35" s="211"/>
      <c r="F35" s="211" t="s">
        <v>536</v>
      </c>
    </row>
    <row r="36" spans="1:6" s="208" customFormat="1" ht="25.5" x14ac:dyDescent="0.2">
      <c r="A36" s="227" t="s">
        <v>883</v>
      </c>
      <c r="B36" s="237" t="s">
        <v>439</v>
      </c>
      <c r="C36" s="264"/>
      <c r="D36" s="525"/>
      <c r="E36" s="211"/>
      <c r="F36" s="211" t="s">
        <v>536</v>
      </c>
    </row>
    <row r="37" spans="1:6" s="208" customFormat="1" ht="38.25" x14ac:dyDescent="0.2">
      <c r="A37" s="227" t="s">
        <v>884</v>
      </c>
      <c r="B37" s="237" t="s">
        <v>440</v>
      </c>
      <c r="C37" s="264"/>
      <c r="D37" s="525"/>
      <c r="E37" s="211"/>
      <c r="F37" s="211" t="s">
        <v>536</v>
      </c>
    </row>
    <row r="38" spans="1:6" s="222" customFormat="1" ht="63.75" x14ac:dyDescent="0.2">
      <c r="A38" s="227" t="s">
        <v>885</v>
      </c>
      <c r="B38" s="237" t="s">
        <v>441</v>
      </c>
      <c r="C38" s="264"/>
      <c r="D38" s="525"/>
      <c r="E38" s="211"/>
      <c r="F38" s="211" t="s">
        <v>536</v>
      </c>
    </row>
    <row r="39" spans="1:6" s="208" customFormat="1" ht="38.25" x14ac:dyDescent="0.2">
      <c r="A39" s="227" t="s">
        <v>191</v>
      </c>
      <c r="B39" s="237" t="s">
        <v>442</v>
      </c>
      <c r="C39" s="264"/>
      <c r="D39" s="525"/>
      <c r="E39" s="211"/>
      <c r="F39" s="211" t="s">
        <v>536</v>
      </c>
    </row>
    <row r="40" spans="1:6" ht="38.25" x14ac:dyDescent="0.2">
      <c r="A40" s="217" t="s">
        <v>886</v>
      </c>
      <c r="B40" s="218" t="s">
        <v>830</v>
      </c>
      <c r="C40" s="219">
        <v>7146</v>
      </c>
      <c r="D40" s="525"/>
      <c r="E40" s="220"/>
      <c r="F40" s="221" t="s">
        <v>536</v>
      </c>
    </row>
    <row r="41" spans="1:6" s="208" customFormat="1" x14ac:dyDescent="0.2">
      <c r="A41" s="216"/>
      <c r="B41" s="223" t="s">
        <v>817</v>
      </c>
      <c r="C41" s="224"/>
      <c r="D41" s="525"/>
      <c r="E41" s="215"/>
      <c r="F41" s="226"/>
    </row>
    <row r="42" spans="1:6" s="208" customFormat="1" x14ac:dyDescent="0.2">
      <c r="A42" s="230" t="s">
        <v>887</v>
      </c>
      <c r="B42" s="231" t="s">
        <v>831</v>
      </c>
      <c r="C42" s="268"/>
      <c r="D42" s="525"/>
      <c r="E42" s="233"/>
      <c r="F42" s="233" t="s">
        <v>536</v>
      </c>
    </row>
    <row r="43" spans="1:6" s="208" customFormat="1" x14ac:dyDescent="0.2">
      <c r="A43" s="251"/>
      <c r="B43" s="252" t="s">
        <v>845</v>
      </c>
      <c r="C43" s="266"/>
      <c r="D43" s="525"/>
      <c r="E43" s="225"/>
      <c r="F43" s="225"/>
    </row>
    <row r="44" spans="1:6" s="222" customFormat="1" x14ac:dyDescent="0.2">
      <c r="A44" s="234"/>
      <c r="B44" s="235" t="s">
        <v>817</v>
      </c>
      <c r="C44" s="267"/>
      <c r="D44" s="525"/>
      <c r="E44" s="236"/>
      <c r="F44" s="236"/>
    </row>
    <row r="45" spans="1:6" s="208" customFormat="1" ht="89.25" x14ac:dyDescent="0.2">
      <c r="A45" s="234" t="s">
        <v>888</v>
      </c>
      <c r="B45" s="239" t="s">
        <v>832</v>
      </c>
      <c r="C45" s="269"/>
      <c r="D45" s="525"/>
      <c r="E45" s="236"/>
      <c r="F45" s="236" t="s">
        <v>536</v>
      </c>
    </row>
    <row r="46" spans="1:6" ht="102" x14ac:dyDescent="0.2">
      <c r="A46" s="213" t="s">
        <v>889</v>
      </c>
      <c r="B46" s="237" t="s">
        <v>833</v>
      </c>
      <c r="C46" s="264"/>
      <c r="D46" s="525"/>
      <c r="E46" s="211"/>
      <c r="F46" s="211" t="s">
        <v>536</v>
      </c>
    </row>
    <row r="47" spans="1:6" s="208" customFormat="1" x14ac:dyDescent="0.2">
      <c r="A47" s="217" t="s">
        <v>890</v>
      </c>
      <c r="B47" s="218" t="s">
        <v>834</v>
      </c>
      <c r="C47" s="265">
        <v>7161</v>
      </c>
      <c r="D47" s="525"/>
      <c r="E47" s="220"/>
      <c r="F47" s="221" t="s">
        <v>536</v>
      </c>
    </row>
    <row r="48" spans="1:6" s="208" customFormat="1" x14ac:dyDescent="0.2">
      <c r="A48" s="251"/>
      <c r="B48" s="252" t="s">
        <v>611</v>
      </c>
      <c r="C48" s="266"/>
      <c r="D48" s="525"/>
      <c r="E48" s="215"/>
      <c r="F48" s="225"/>
    </row>
    <row r="49" spans="1:7" s="208" customFormat="1" x14ac:dyDescent="0.2">
      <c r="A49" s="216"/>
      <c r="B49" s="252" t="s">
        <v>817</v>
      </c>
      <c r="C49" s="267"/>
      <c r="D49" s="525"/>
      <c r="E49" s="215"/>
      <c r="F49" s="226"/>
    </row>
    <row r="50" spans="1:7" s="208" customFormat="1" ht="38.25" x14ac:dyDescent="0.2">
      <c r="A50" s="230" t="s">
        <v>891</v>
      </c>
      <c r="B50" s="231" t="s">
        <v>683</v>
      </c>
      <c r="C50" s="232"/>
      <c r="D50" s="525"/>
      <c r="E50" s="233"/>
      <c r="F50" s="233" t="s">
        <v>536</v>
      </c>
    </row>
    <row r="51" spans="1:7" s="222" customFormat="1" x14ac:dyDescent="0.2">
      <c r="A51" s="234"/>
      <c r="B51" s="235" t="s">
        <v>846</v>
      </c>
      <c r="C51" s="224"/>
      <c r="D51" s="525"/>
      <c r="E51" s="236"/>
      <c r="F51" s="236"/>
    </row>
    <row r="52" spans="1:7" s="208" customFormat="1" x14ac:dyDescent="0.2">
      <c r="A52" s="240" t="s">
        <v>892</v>
      </c>
      <c r="B52" s="237" t="s">
        <v>835</v>
      </c>
      <c r="C52" s="264"/>
      <c r="D52" s="525"/>
      <c r="E52" s="211"/>
      <c r="F52" s="211" t="s">
        <v>536</v>
      </c>
    </row>
    <row r="53" spans="1:7" s="222" customFormat="1" x14ac:dyDescent="0.2">
      <c r="A53" s="240" t="s">
        <v>893</v>
      </c>
      <c r="B53" s="237" t="s">
        <v>836</v>
      </c>
      <c r="C53" s="264"/>
      <c r="D53" s="525"/>
      <c r="E53" s="211"/>
      <c r="F53" s="211" t="s">
        <v>536</v>
      </c>
    </row>
    <row r="54" spans="1:7" s="208" customFormat="1" ht="63.75" x14ac:dyDescent="0.2">
      <c r="A54" s="240" t="s">
        <v>894</v>
      </c>
      <c r="B54" s="237" t="s">
        <v>684</v>
      </c>
      <c r="C54" s="264"/>
      <c r="D54" s="525"/>
      <c r="E54" s="211"/>
      <c r="F54" s="211" t="s">
        <v>536</v>
      </c>
    </row>
    <row r="55" spans="1:7" ht="76.5" x14ac:dyDescent="0.2">
      <c r="A55" s="240" t="s">
        <v>610</v>
      </c>
      <c r="B55" s="231" t="s">
        <v>18</v>
      </c>
      <c r="C55" s="264"/>
      <c r="D55" s="525"/>
      <c r="E55" s="233"/>
      <c r="F55" s="211" t="s">
        <v>536</v>
      </c>
    </row>
    <row r="56" spans="1:7" s="222" customFormat="1" x14ac:dyDescent="0.2">
      <c r="A56" s="217" t="s">
        <v>529</v>
      </c>
      <c r="B56" s="218" t="s">
        <v>837</v>
      </c>
      <c r="C56" s="265">
        <v>7300</v>
      </c>
      <c r="D56" s="525"/>
      <c r="E56" s="220"/>
      <c r="F56" s="221">
        <f>F62+F68+F83</f>
        <v>0</v>
      </c>
    </row>
    <row r="57" spans="1:7" s="222" customFormat="1" ht="25.5" x14ac:dyDescent="0.2">
      <c r="A57" s="216"/>
      <c r="B57" s="223" t="s">
        <v>895</v>
      </c>
      <c r="C57" s="208"/>
      <c r="D57" s="534">
        <f t="shared" si="0"/>
        <v>156131.79999999999</v>
      </c>
      <c r="E57" s="538">
        <f>E71</f>
        <v>156131.79999999999</v>
      </c>
      <c r="F57" s="226"/>
      <c r="G57" s="286"/>
    </row>
    <row r="58" spans="1:7" x14ac:dyDescent="0.2">
      <c r="A58" s="216"/>
      <c r="B58" s="223" t="s">
        <v>817</v>
      </c>
      <c r="C58" s="267"/>
      <c r="D58" s="525"/>
      <c r="E58" s="215"/>
      <c r="F58" s="226"/>
    </row>
    <row r="59" spans="1:7" s="222" customFormat="1" ht="38.25" x14ac:dyDescent="0.2">
      <c r="A59" s="217" t="s">
        <v>334</v>
      </c>
      <c r="B59" s="218" t="s">
        <v>838</v>
      </c>
      <c r="C59" s="219">
        <v>7311</v>
      </c>
      <c r="D59" s="525"/>
      <c r="E59" s="220"/>
      <c r="F59" s="221" t="s">
        <v>536</v>
      </c>
    </row>
    <row r="60" spans="1:7" x14ac:dyDescent="0.2">
      <c r="A60" s="216"/>
      <c r="B60" s="256" t="s">
        <v>817</v>
      </c>
      <c r="C60" s="224"/>
      <c r="D60" s="525"/>
      <c r="E60" s="215"/>
      <c r="F60" s="226"/>
    </row>
    <row r="61" spans="1:7" s="222" customFormat="1" ht="63.75" x14ac:dyDescent="0.2">
      <c r="A61" s="227" t="s">
        <v>896</v>
      </c>
      <c r="B61" s="231" t="s">
        <v>186</v>
      </c>
      <c r="C61" s="270"/>
      <c r="D61" s="525"/>
      <c r="E61" s="229"/>
      <c r="F61" s="211" t="s">
        <v>536</v>
      </c>
    </row>
    <row r="62" spans="1:7" ht="38.25" x14ac:dyDescent="0.2">
      <c r="A62" s="254" t="s">
        <v>335</v>
      </c>
      <c r="B62" s="218" t="s">
        <v>839</v>
      </c>
      <c r="C62" s="271">
        <v>7312</v>
      </c>
      <c r="D62" s="525"/>
      <c r="E62" s="221" t="s">
        <v>536</v>
      </c>
      <c r="F62" s="233"/>
    </row>
    <row r="63" spans="1:7" s="222" customFormat="1" x14ac:dyDescent="0.2">
      <c r="A63" s="255"/>
      <c r="B63" s="256" t="s">
        <v>817</v>
      </c>
      <c r="C63" s="272"/>
      <c r="D63" s="525"/>
      <c r="E63" s="257"/>
      <c r="F63" s="246"/>
    </row>
    <row r="64" spans="1:7" s="208" customFormat="1" ht="63.75" x14ac:dyDescent="0.2">
      <c r="A64" s="213" t="s">
        <v>336</v>
      </c>
      <c r="B64" s="231" t="s">
        <v>187</v>
      </c>
      <c r="C64" s="270"/>
      <c r="D64" s="525"/>
      <c r="E64" s="211" t="s">
        <v>536</v>
      </c>
      <c r="F64" s="211"/>
    </row>
    <row r="65" spans="1:8" ht="38.25" x14ac:dyDescent="0.2">
      <c r="A65" s="254" t="s">
        <v>897</v>
      </c>
      <c r="B65" s="218" t="s">
        <v>840</v>
      </c>
      <c r="C65" s="271">
        <v>7321</v>
      </c>
      <c r="D65" s="525"/>
      <c r="E65" s="221"/>
      <c r="F65" s="221" t="s">
        <v>536</v>
      </c>
    </row>
    <row r="66" spans="1:8" s="208" customFormat="1" x14ac:dyDescent="0.2">
      <c r="A66" s="255"/>
      <c r="B66" s="256" t="s">
        <v>817</v>
      </c>
      <c r="C66" s="272"/>
      <c r="D66" s="525"/>
      <c r="E66" s="257"/>
      <c r="F66" s="246"/>
    </row>
    <row r="67" spans="1:8" ht="51" x14ac:dyDescent="0.2">
      <c r="A67" s="227" t="s">
        <v>898</v>
      </c>
      <c r="B67" s="231" t="s">
        <v>841</v>
      </c>
      <c r="C67" s="270"/>
      <c r="D67" s="525"/>
      <c r="E67" s="211"/>
      <c r="F67" s="211" t="s">
        <v>536</v>
      </c>
    </row>
    <row r="68" spans="1:8" ht="38.25" x14ac:dyDescent="0.2">
      <c r="A68" s="254" t="s">
        <v>899</v>
      </c>
      <c r="B68" s="218" t="s">
        <v>842</v>
      </c>
      <c r="C68" s="271">
        <v>7322</v>
      </c>
      <c r="D68" s="525"/>
      <c r="E68" s="221" t="s">
        <v>536</v>
      </c>
      <c r="F68" s="233"/>
    </row>
    <row r="69" spans="1:8" x14ac:dyDescent="0.2">
      <c r="A69" s="255"/>
      <c r="B69" s="256" t="s">
        <v>817</v>
      </c>
      <c r="C69" s="272"/>
      <c r="D69" s="525"/>
      <c r="E69" s="257"/>
      <c r="F69" s="246"/>
    </row>
    <row r="70" spans="1:8" ht="51" x14ac:dyDescent="0.2">
      <c r="A70" s="227" t="s">
        <v>900</v>
      </c>
      <c r="B70" s="231" t="s">
        <v>843</v>
      </c>
      <c r="C70" s="270"/>
      <c r="D70" s="525"/>
      <c r="E70" s="211" t="s">
        <v>536</v>
      </c>
      <c r="F70" s="211"/>
    </row>
    <row r="71" spans="1:8" ht="38.25" x14ac:dyDescent="0.2">
      <c r="A71" s="217" t="s">
        <v>901</v>
      </c>
      <c r="B71" s="218" t="s">
        <v>847</v>
      </c>
      <c r="C71" s="265">
        <v>7331</v>
      </c>
      <c r="D71" s="534">
        <f t="shared" si="0"/>
        <v>156131.79999999999</v>
      </c>
      <c r="E71" s="538">
        <f>E74</f>
        <v>156131.79999999999</v>
      </c>
      <c r="F71" s="221" t="s">
        <v>536</v>
      </c>
    </row>
    <row r="72" spans="1:8" x14ac:dyDescent="0.2">
      <c r="A72" s="216"/>
      <c r="B72" s="223" t="s">
        <v>185</v>
      </c>
      <c r="C72" s="208"/>
      <c r="D72" s="525"/>
      <c r="E72" s="215"/>
      <c r="F72" s="226"/>
    </row>
    <row r="73" spans="1:8" x14ac:dyDescent="0.2">
      <c r="A73" s="216"/>
      <c r="B73" s="223" t="s">
        <v>198</v>
      </c>
      <c r="C73" s="267"/>
      <c r="D73" s="525"/>
      <c r="F73" s="226"/>
    </row>
    <row r="74" spans="1:8" ht="38.25" x14ac:dyDescent="0.2">
      <c r="A74" s="230" t="s">
        <v>902</v>
      </c>
      <c r="B74" s="231" t="s">
        <v>848</v>
      </c>
      <c r="C74" s="232"/>
      <c r="D74" s="525">
        <f t="shared" ref="D74:D119" si="1">E74</f>
        <v>156131.79999999999</v>
      </c>
      <c r="E74" s="279">
        <v>156131.79999999999</v>
      </c>
      <c r="F74" s="233" t="s">
        <v>536</v>
      </c>
    </row>
    <row r="75" spans="1:8" ht="38.25" x14ac:dyDescent="0.2">
      <c r="A75" s="230" t="s">
        <v>903</v>
      </c>
      <c r="B75" s="231" t="s">
        <v>653</v>
      </c>
      <c r="C75" s="273"/>
      <c r="D75" s="525"/>
      <c r="E75" s="211"/>
      <c r="F75" s="233" t="s">
        <v>536</v>
      </c>
    </row>
    <row r="76" spans="1:8" s="222" customFormat="1" x14ac:dyDescent="0.2">
      <c r="A76" s="234"/>
      <c r="B76" s="258" t="s">
        <v>817</v>
      </c>
      <c r="C76" s="274"/>
      <c r="D76" s="525"/>
      <c r="E76" s="236"/>
      <c r="F76" s="236"/>
    </row>
    <row r="77" spans="1:8" s="208" customFormat="1" ht="63.75" x14ac:dyDescent="0.2">
      <c r="A77" s="227" t="s">
        <v>904</v>
      </c>
      <c r="B77" s="238" t="s">
        <v>849</v>
      </c>
      <c r="C77" s="264"/>
      <c r="D77" s="525"/>
      <c r="E77" s="211"/>
      <c r="F77" s="211" t="s">
        <v>536</v>
      </c>
    </row>
    <row r="78" spans="1:8" ht="25.5" x14ac:dyDescent="0.2">
      <c r="A78" s="227" t="s">
        <v>905</v>
      </c>
      <c r="B78" s="238" t="s">
        <v>685</v>
      </c>
      <c r="C78" s="264"/>
      <c r="D78" s="525"/>
      <c r="E78" s="211"/>
      <c r="F78" s="211" t="s">
        <v>536</v>
      </c>
    </row>
    <row r="79" spans="1:8" ht="38.25" x14ac:dyDescent="0.2">
      <c r="A79" s="227" t="s">
        <v>906</v>
      </c>
      <c r="B79" s="231" t="s">
        <v>686</v>
      </c>
      <c r="C79" s="270"/>
      <c r="D79" s="525"/>
      <c r="E79" s="211"/>
      <c r="F79" s="211" t="s">
        <v>536</v>
      </c>
      <c r="H79" s="280"/>
    </row>
    <row r="80" spans="1:8" ht="38.25" x14ac:dyDescent="0.2">
      <c r="A80" s="230" t="s">
        <v>907</v>
      </c>
      <c r="B80" s="231" t="s">
        <v>687</v>
      </c>
      <c r="C80" s="273"/>
      <c r="D80" s="525"/>
      <c r="E80" s="233"/>
      <c r="F80" s="233" t="s">
        <v>536</v>
      </c>
      <c r="H80" s="280"/>
    </row>
    <row r="81" spans="1:7" s="222" customFormat="1" x14ac:dyDescent="0.2">
      <c r="A81" s="216"/>
      <c r="B81" s="223" t="s">
        <v>198</v>
      </c>
      <c r="C81" s="267"/>
      <c r="D81" s="525"/>
      <c r="E81" s="215"/>
      <c r="F81" s="226"/>
    </row>
    <row r="82" spans="1:7" s="208" customFormat="1" ht="38.25" x14ac:dyDescent="0.2">
      <c r="A82" s="227" t="s">
        <v>908</v>
      </c>
      <c r="B82" s="238" t="s">
        <v>352</v>
      </c>
      <c r="C82" s="270"/>
      <c r="D82" s="525"/>
      <c r="E82" s="211"/>
      <c r="F82" s="211" t="s">
        <v>536</v>
      </c>
      <c r="G82" s="263"/>
    </row>
    <row r="83" spans="1:7" s="222" customFormat="1" ht="38.25" x14ac:dyDescent="0.2">
      <c r="A83" s="217" t="s">
        <v>909</v>
      </c>
      <c r="B83" s="218" t="s">
        <v>850</v>
      </c>
      <c r="C83" s="219">
        <v>7332</v>
      </c>
      <c r="D83" s="525"/>
      <c r="E83" s="221" t="s">
        <v>536</v>
      </c>
      <c r="F83" s="221"/>
    </row>
    <row r="84" spans="1:7" s="208" customFormat="1" x14ac:dyDescent="0.2">
      <c r="A84" s="216"/>
      <c r="B84" s="223" t="s">
        <v>188</v>
      </c>
      <c r="C84" s="224"/>
      <c r="D84" s="525"/>
      <c r="E84" s="225"/>
      <c r="F84" s="226"/>
    </row>
    <row r="85" spans="1:7" x14ac:dyDescent="0.2">
      <c r="A85" s="216"/>
      <c r="B85" s="256" t="s">
        <v>817</v>
      </c>
      <c r="C85" s="224"/>
      <c r="D85" s="525"/>
      <c r="E85" s="226"/>
      <c r="F85" s="226"/>
    </row>
    <row r="86" spans="1:7" s="222" customFormat="1" ht="38.25" x14ac:dyDescent="0.2">
      <c r="A86" s="227" t="s">
        <v>910</v>
      </c>
      <c r="B86" s="231" t="s">
        <v>851</v>
      </c>
      <c r="C86" s="270"/>
      <c r="D86" s="525"/>
      <c r="E86" s="211" t="s">
        <v>536</v>
      </c>
      <c r="F86" s="243"/>
    </row>
    <row r="87" spans="1:7" s="208" customFormat="1" ht="38.25" x14ac:dyDescent="0.2">
      <c r="A87" s="230" t="s">
        <v>911</v>
      </c>
      <c r="B87" s="231" t="s">
        <v>688</v>
      </c>
      <c r="C87" s="273"/>
      <c r="D87" s="525"/>
      <c r="E87" s="233" t="s">
        <v>536</v>
      </c>
      <c r="F87" s="233"/>
    </row>
    <row r="88" spans="1:7" x14ac:dyDescent="0.2">
      <c r="A88" s="216"/>
      <c r="B88" s="223" t="s">
        <v>198</v>
      </c>
      <c r="C88" s="267"/>
      <c r="D88" s="525"/>
      <c r="E88" s="215"/>
      <c r="F88" s="226"/>
    </row>
    <row r="89" spans="1:7" s="222" customFormat="1" ht="38.25" x14ac:dyDescent="0.2">
      <c r="A89" s="227" t="s">
        <v>912</v>
      </c>
      <c r="B89" s="238" t="s">
        <v>352</v>
      </c>
      <c r="C89" s="270"/>
      <c r="D89" s="525"/>
      <c r="E89" s="211" t="s">
        <v>536</v>
      </c>
      <c r="F89" s="211"/>
      <c r="G89" s="263"/>
    </row>
    <row r="90" spans="1:7" s="208" customFormat="1" x14ac:dyDescent="0.2">
      <c r="A90" s="217" t="s">
        <v>530</v>
      </c>
      <c r="B90" s="218" t="s">
        <v>852</v>
      </c>
      <c r="C90" s="265">
        <v>7400</v>
      </c>
      <c r="D90" s="525"/>
      <c r="E90" s="220"/>
      <c r="F90" s="221"/>
    </row>
    <row r="91" spans="1:7" ht="38.25" x14ac:dyDescent="0.2">
      <c r="A91" s="216"/>
      <c r="B91" s="223" t="s">
        <v>689</v>
      </c>
      <c r="C91" s="208"/>
      <c r="D91" s="534">
        <f t="shared" si="1"/>
        <v>23105.8</v>
      </c>
      <c r="E91" s="539">
        <f>E100+E113+E138+E112</f>
        <v>23105.8</v>
      </c>
      <c r="F91" s="226"/>
    </row>
    <row r="92" spans="1:7" x14ac:dyDescent="0.2">
      <c r="A92" s="216"/>
      <c r="B92" s="223" t="s">
        <v>817</v>
      </c>
      <c r="C92" s="267"/>
      <c r="D92" s="525"/>
      <c r="E92" s="215"/>
      <c r="F92" s="226"/>
    </row>
    <row r="93" spans="1:7" x14ac:dyDescent="0.2">
      <c r="A93" s="217" t="s">
        <v>340</v>
      </c>
      <c r="B93" s="218" t="s">
        <v>853</v>
      </c>
      <c r="C93" s="219">
        <v>7411</v>
      </c>
      <c r="D93" s="525"/>
      <c r="E93" s="221" t="s">
        <v>536</v>
      </c>
      <c r="F93" s="221"/>
    </row>
    <row r="94" spans="1:7" x14ac:dyDescent="0.2">
      <c r="A94" s="216"/>
      <c r="B94" s="223" t="s">
        <v>817</v>
      </c>
      <c r="C94" s="224"/>
      <c r="D94" s="525"/>
      <c r="E94" s="226"/>
      <c r="F94" s="226"/>
    </row>
    <row r="95" spans="1:7" s="222" customFormat="1" ht="38.25" x14ac:dyDescent="0.2">
      <c r="A95" s="227" t="s">
        <v>913</v>
      </c>
      <c r="B95" s="228" t="s">
        <v>690</v>
      </c>
      <c r="C95" s="270"/>
      <c r="D95" s="525"/>
      <c r="E95" s="211" t="s">
        <v>536</v>
      </c>
      <c r="F95" s="211"/>
    </row>
    <row r="96" spans="1:7" s="208" customFormat="1" x14ac:dyDescent="0.2">
      <c r="A96" s="217" t="s">
        <v>914</v>
      </c>
      <c r="B96" s="218" t="s">
        <v>854</v>
      </c>
      <c r="C96" s="219">
        <v>7412</v>
      </c>
      <c r="D96" s="525"/>
      <c r="E96" s="220"/>
      <c r="F96" s="221" t="s">
        <v>536</v>
      </c>
    </row>
    <row r="97" spans="1:21" x14ac:dyDescent="0.2">
      <c r="A97" s="216"/>
      <c r="B97" s="223" t="s">
        <v>817</v>
      </c>
      <c r="C97" s="224"/>
      <c r="D97" s="525"/>
      <c r="E97" s="215"/>
      <c r="F97" s="226"/>
    </row>
    <row r="98" spans="1:21" s="222" customFormat="1" ht="38.25" x14ac:dyDescent="0.2">
      <c r="A98" s="227" t="s">
        <v>915</v>
      </c>
      <c r="B98" s="231" t="s">
        <v>691</v>
      </c>
      <c r="C98" s="270"/>
      <c r="D98" s="525"/>
      <c r="E98" s="211"/>
      <c r="F98" s="211" t="s">
        <v>536</v>
      </c>
    </row>
    <row r="99" spans="1:21" s="208" customFormat="1" x14ac:dyDescent="0.2">
      <c r="A99" s="217" t="s">
        <v>916</v>
      </c>
      <c r="B99" s="218" t="s">
        <v>855</v>
      </c>
      <c r="C99" s="219">
        <v>7415</v>
      </c>
      <c r="D99" s="525"/>
      <c r="E99" s="220"/>
      <c r="F99" s="221" t="s">
        <v>536</v>
      </c>
    </row>
    <row r="100" spans="1:21" s="222" customFormat="1" x14ac:dyDescent="0.2">
      <c r="A100" s="216"/>
      <c r="B100" s="223" t="s">
        <v>917</v>
      </c>
      <c r="C100" s="224"/>
      <c r="D100" s="534">
        <f t="shared" si="1"/>
        <v>7385.8</v>
      </c>
      <c r="E100" s="539">
        <f>E102+E104+E111</f>
        <v>7385.8</v>
      </c>
      <c r="F100" s="226"/>
    </row>
    <row r="101" spans="1:21" x14ac:dyDescent="0.2">
      <c r="A101" s="216"/>
      <c r="B101" s="223" t="s">
        <v>817</v>
      </c>
      <c r="C101" s="224"/>
      <c r="D101" s="525"/>
      <c r="E101" s="215"/>
      <c r="F101" s="226"/>
      <c r="J101" s="208"/>
      <c r="M101" s="208"/>
      <c r="N101" s="208"/>
      <c r="Q101" s="208"/>
      <c r="R101" s="208"/>
      <c r="T101" s="208"/>
      <c r="U101" s="208"/>
    </row>
    <row r="102" spans="1:21" s="222" customFormat="1" ht="25.5" x14ac:dyDescent="0.2">
      <c r="A102" s="227" t="s">
        <v>918</v>
      </c>
      <c r="B102" s="231" t="s">
        <v>692</v>
      </c>
      <c r="C102" s="270"/>
      <c r="D102" s="525">
        <f t="shared" si="1"/>
        <v>6585.8</v>
      </c>
      <c r="E102" s="211">
        <v>6585.8</v>
      </c>
      <c r="F102" s="211" t="s">
        <v>536</v>
      </c>
      <c r="J102" s="209"/>
      <c r="M102" s="209"/>
      <c r="N102" s="209"/>
      <c r="Q102" s="209"/>
      <c r="R102" s="209"/>
      <c r="T102" s="209"/>
      <c r="U102" s="209"/>
    </row>
    <row r="103" spans="1:21" ht="38.25" x14ac:dyDescent="0.2">
      <c r="A103" s="227" t="s">
        <v>919</v>
      </c>
      <c r="B103" s="231" t="s">
        <v>693</v>
      </c>
      <c r="C103" s="270"/>
      <c r="D103" s="525"/>
      <c r="E103" s="211"/>
      <c r="F103" s="211" t="s">
        <v>536</v>
      </c>
      <c r="M103" s="222"/>
      <c r="N103" s="222"/>
      <c r="Q103" s="222"/>
      <c r="R103" s="222"/>
    </row>
    <row r="104" spans="1:21" s="222" customFormat="1" ht="51" x14ac:dyDescent="0.2">
      <c r="A104" s="227" t="s">
        <v>920</v>
      </c>
      <c r="B104" s="231" t="s">
        <v>856</v>
      </c>
      <c r="C104" s="270"/>
      <c r="D104" s="525">
        <f t="shared" si="1"/>
        <v>800</v>
      </c>
      <c r="E104" s="277">
        <v>800</v>
      </c>
      <c r="F104" s="211" t="s">
        <v>536</v>
      </c>
      <c r="J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</row>
    <row r="105" spans="1:21" s="208" customFormat="1" x14ac:dyDescent="0.2">
      <c r="A105" s="213" t="s">
        <v>749</v>
      </c>
      <c r="B105" s="231" t="s">
        <v>857</v>
      </c>
      <c r="C105" s="270"/>
      <c r="D105" s="525"/>
      <c r="E105" s="211"/>
      <c r="F105" s="211" t="s">
        <v>536</v>
      </c>
      <c r="I105" s="222"/>
      <c r="J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</row>
    <row r="106" spans="1:21" ht="38.25" x14ac:dyDescent="0.2">
      <c r="A106" s="217" t="s">
        <v>750</v>
      </c>
      <c r="B106" s="218" t="s">
        <v>858</v>
      </c>
      <c r="C106" s="219">
        <v>7421</v>
      </c>
      <c r="D106" s="525"/>
      <c r="E106" s="220"/>
      <c r="F106" s="221" t="s">
        <v>536</v>
      </c>
      <c r="I106" s="208"/>
      <c r="J106" s="222"/>
      <c r="T106" s="222"/>
      <c r="U106" s="222"/>
    </row>
    <row r="107" spans="1:21" s="222" customFormat="1" x14ac:dyDescent="0.2">
      <c r="A107" s="216"/>
      <c r="B107" s="223" t="s">
        <v>694</v>
      </c>
      <c r="C107" s="224"/>
      <c r="D107" s="525"/>
      <c r="E107" s="215"/>
      <c r="F107" s="226"/>
    </row>
    <row r="108" spans="1:21" s="222" customFormat="1" x14ac:dyDescent="0.2">
      <c r="A108" s="216"/>
      <c r="B108" s="223" t="s">
        <v>817</v>
      </c>
      <c r="C108" s="224"/>
      <c r="D108" s="525"/>
      <c r="E108" s="215"/>
      <c r="F108" s="226"/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</row>
    <row r="109" spans="1:21" s="208" customFormat="1" ht="102" x14ac:dyDescent="0.2">
      <c r="A109" s="227" t="s">
        <v>751</v>
      </c>
      <c r="B109" s="231" t="s">
        <v>189</v>
      </c>
      <c r="C109" s="270"/>
      <c r="D109" s="525"/>
      <c r="E109" s="211"/>
      <c r="F109" s="211" t="s">
        <v>536</v>
      </c>
      <c r="J109" s="222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</row>
    <row r="110" spans="1:21" ht="63.75" x14ac:dyDescent="0.2">
      <c r="A110" s="227" t="s">
        <v>443</v>
      </c>
      <c r="B110" s="231" t="s">
        <v>190</v>
      </c>
      <c r="C110" s="264"/>
      <c r="D110" s="525"/>
      <c r="E110" s="211"/>
      <c r="F110" s="211" t="s">
        <v>536</v>
      </c>
    </row>
    <row r="111" spans="1:21" ht="63.75" x14ac:dyDescent="0.2">
      <c r="A111" s="227" t="s">
        <v>695</v>
      </c>
      <c r="B111" s="231" t="s">
        <v>696</v>
      </c>
      <c r="C111" s="264"/>
      <c r="D111" s="525"/>
      <c r="E111" s="277"/>
      <c r="F111" s="211" t="s">
        <v>536</v>
      </c>
    </row>
    <row r="112" spans="1:21" s="222" customFormat="1" x14ac:dyDescent="0.2">
      <c r="A112" s="217" t="s">
        <v>921</v>
      </c>
      <c r="B112" s="218" t="s">
        <v>859</v>
      </c>
      <c r="C112" s="219">
        <v>7422</v>
      </c>
      <c r="D112" s="534">
        <f t="shared" si="1"/>
        <v>9720</v>
      </c>
      <c r="E112" s="220">
        <f>E115</f>
        <v>9720</v>
      </c>
      <c r="F112" s="221" t="s">
        <v>536</v>
      </c>
    </row>
    <row r="113" spans="1:8" s="222" customFormat="1" x14ac:dyDescent="0.2">
      <c r="A113" s="216"/>
      <c r="B113" s="223" t="s">
        <v>697</v>
      </c>
      <c r="C113" s="224"/>
      <c r="D113" s="525"/>
      <c r="E113" s="241"/>
      <c r="F113" s="226"/>
      <c r="H113" s="292"/>
    </row>
    <row r="114" spans="1:8" s="208" customFormat="1" x14ac:dyDescent="0.2">
      <c r="A114" s="216"/>
      <c r="B114" s="223" t="s">
        <v>817</v>
      </c>
      <c r="C114" s="224"/>
      <c r="D114" s="525"/>
      <c r="E114" s="215"/>
      <c r="F114" s="226"/>
    </row>
    <row r="115" spans="1:8" x14ac:dyDescent="0.2">
      <c r="A115" s="227" t="s">
        <v>922</v>
      </c>
      <c r="B115" s="231" t="s">
        <v>860</v>
      </c>
      <c r="C115" s="275"/>
      <c r="D115" s="534">
        <f t="shared" si="1"/>
        <v>9720</v>
      </c>
      <c r="E115" s="241">
        <f>E117+E118+E119</f>
        <v>9720</v>
      </c>
      <c r="F115" s="211" t="s">
        <v>536</v>
      </c>
    </row>
    <row r="116" spans="1:8" x14ac:dyDescent="0.2">
      <c r="A116" s="227"/>
      <c r="B116" s="231" t="s">
        <v>977</v>
      </c>
      <c r="C116" s="275"/>
      <c r="D116" s="525"/>
      <c r="E116" s="241"/>
      <c r="F116" s="211"/>
    </row>
    <row r="117" spans="1:8" x14ac:dyDescent="0.2">
      <c r="A117" s="227"/>
      <c r="B117" s="231" t="s">
        <v>978</v>
      </c>
      <c r="C117" s="275"/>
      <c r="D117" s="525">
        <f t="shared" si="1"/>
        <v>3400</v>
      </c>
      <c r="E117" s="241">
        <v>3400</v>
      </c>
      <c r="F117" s="211"/>
    </row>
    <row r="118" spans="1:8" x14ac:dyDescent="0.2">
      <c r="A118" s="227"/>
      <c r="B118" s="231" t="s">
        <v>979</v>
      </c>
      <c r="C118" s="275"/>
      <c r="D118" s="525">
        <f t="shared" si="1"/>
        <v>5220</v>
      </c>
      <c r="E118" s="241">
        <v>5220</v>
      </c>
      <c r="F118" s="211"/>
    </row>
    <row r="119" spans="1:8" x14ac:dyDescent="0.2">
      <c r="A119" s="227"/>
      <c r="B119" s="231" t="s">
        <v>980</v>
      </c>
      <c r="C119" s="275"/>
      <c r="D119" s="525">
        <f t="shared" si="1"/>
        <v>1100</v>
      </c>
      <c r="E119" s="241">
        <v>1100</v>
      </c>
      <c r="F119" s="211"/>
    </row>
    <row r="120" spans="1:8" s="222" customFormat="1" ht="38.25" x14ac:dyDescent="0.2">
      <c r="A120" s="227" t="s">
        <v>923</v>
      </c>
      <c r="B120" s="231" t="s">
        <v>861</v>
      </c>
      <c r="C120" s="264"/>
      <c r="D120" s="525"/>
      <c r="E120" s="211"/>
      <c r="F120" s="211" t="s">
        <v>536</v>
      </c>
    </row>
    <row r="121" spans="1:8" x14ac:dyDescent="0.2">
      <c r="A121" s="217" t="s">
        <v>924</v>
      </c>
      <c r="B121" s="218" t="s">
        <v>862</v>
      </c>
      <c r="C121" s="219">
        <v>7431</v>
      </c>
      <c r="D121" s="525"/>
      <c r="E121" s="220"/>
      <c r="F121" s="221" t="s">
        <v>536</v>
      </c>
    </row>
    <row r="122" spans="1:8" x14ac:dyDescent="0.2">
      <c r="A122" s="216"/>
      <c r="B122" s="223" t="s">
        <v>925</v>
      </c>
      <c r="C122" s="224"/>
      <c r="D122" s="525"/>
      <c r="E122" s="215"/>
      <c r="F122" s="226"/>
    </row>
    <row r="123" spans="1:8" x14ac:dyDescent="0.2">
      <c r="A123" s="216"/>
      <c r="B123" s="223" t="s">
        <v>817</v>
      </c>
      <c r="C123" s="224"/>
      <c r="D123" s="525"/>
      <c r="E123" s="215"/>
      <c r="F123" s="226"/>
    </row>
    <row r="124" spans="1:8" ht="51" x14ac:dyDescent="0.2">
      <c r="A124" s="227" t="s">
        <v>926</v>
      </c>
      <c r="B124" s="231" t="s">
        <v>543</v>
      </c>
      <c r="C124" s="270"/>
      <c r="D124" s="525"/>
      <c r="E124" s="211"/>
      <c r="F124" s="211" t="s">
        <v>536</v>
      </c>
    </row>
    <row r="125" spans="1:8" ht="51" x14ac:dyDescent="0.2">
      <c r="A125" s="227" t="s">
        <v>927</v>
      </c>
      <c r="B125" s="231" t="s">
        <v>698</v>
      </c>
      <c r="C125" s="270"/>
      <c r="D125" s="525"/>
      <c r="E125" s="211"/>
      <c r="F125" s="211" t="s">
        <v>536</v>
      </c>
    </row>
    <row r="126" spans="1:8" ht="25.5" x14ac:dyDescent="0.2">
      <c r="A126" s="217" t="s">
        <v>928</v>
      </c>
      <c r="B126" s="218" t="s">
        <v>444</v>
      </c>
      <c r="C126" s="219">
        <v>7441</v>
      </c>
      <c r="D126" s="525"/>
      <c r="E126" s="233"/>
      <c r="F126" s="221" t="s">
        <v>536</v>
      </c>
    </row>
    <row r="127" spans="1:8" x14ac:dyDescent="0.2">
      <c r="A127" s="216"/>
      <c r="B127" s="223" t="s">
        <v>929</v>
      </c>
      <c r="C127" s="224"/>
      <c r="D127" s="525"/>
      <c r="E127" s="225"/>
      <c r="F127" s="226"/>
    </row>
    <row r="128" spans="1:8" x14ac:dyDescent="0.2">
      <c r="A128" s="259"/>
      <c r="B128" s="223" t="s">
        <v>817</v>
      </c>
      <c r="C128" s="267"/>
      <c r="D128" s="525"/>
      <c r="E128" s="225"/>
      <c r="F128" s="226"/>
    </row>
    <row r="129" spans="1:6" ht="114.75" x14ac:dyDescent="0.2">
      <c r="A129" s="216" t="s">
        <v>930</v>
      </c>
      <c r="B129" s="228" t="s">
        <v>353</v>
      </c>
      <c r="C129" s="270"/>
      <c r="D129" s="525"/>
      <c r="E129" s="233"/>
      <c r="F129" s="211" t="s">
        <v>536</v>
      </c>
    </row>
    <row r="130" spans="1:6" ht="114.75" x14ac:dyDescent="0.2">
      <c r="A130" s="227" t="s">
        <v>699</v>
      </c>
      <c r="B130" s="228" t="s">
        <v>354</v>
      </c>
      <c r="C130" s="274"/>
      <c r="D130" s="525"/>
      <c r="E130" s="233"/>
      <c r="F130" s="211" t="s">
        <v>536</v>
      </c>
    </row>
    <row r="131" spans="1:6" ht="25.5" x14ac:dyDescent="0.2">
      <c r="A131" s="217" t="s">
        <v>931</v>
      </c>
      <c r="B131" s="218" t="s">
        <v>779</v>
      </c>
      <c r="C131" s="219">
        <v>7442</v>
      </c>
      <c r="D131" s="525"/>
      <c r="E131" s="221" t="s">
        <v>536</v>
      </c>
      <c r="F131" s="221"/>
    </row>
    <row r="132" spans="1:6" x14ac:dyDescent="0.2">
      <c r="A132" s="216"/>
      <c r="B132" s="223" t="s">
        <v>445</v>
      </c>
      <c r="C132" s="224"/>
      <c r="D132" s="525"/>
      <c r="E132" s="226"/>
      <c r="F132" s="226"/>
    </row>
    <row r="133" spans="1:6" x14ac:dyDescent="0.2">
      <c r="A133" s="216"/>
      <c r="B133" s="223" t="s">
        <v>817</v>
      </c>
      <c r="C133" s="224"/>
      <c r="D133" s="525"/>
      <c r="E133" s="226"/>
      <c r="F133" s="226"/>
    </row>
    <row r="134" spans="1:6" ht="127.5" x14ac:dyDescent="0.2">
      <c r="A134" s="227" t="s">
        <v>932</v>
      </c>
      <c r="B134" s="228" t="s">
        <v>863</v>
      </c>
      <c r="C134" s="270"/>
      <c r="D134" s="525"/>
      <c r="E134" s="211" t="s">
        <v>536</v>
      </c>
      <c r="F134" s="243"/>
    </row>
    <row r="135" spans="1:6" ht="127.5" x14ac:dyDescent="0.2">
      <c r="A135" s="227" t="s">
        <v>933</v>
      </c>
      <c r="B135" s="231" t="s">
        <v>864</v>
      </c>
      <c r="C135" s="270"/>
      <c r="D135" s="525"/>
      <c r="E135" s="211" t="s">
        <v>536</v>
      </c>
      <c r="F135" s="242"/>
    </row>
    <row r="136" spans="1:6" x14ac:dyDescent="0.2">
      <c r="A136" s="254" t="s">
        <v>446</v>
      </c>
      <c r="B136" s="218" t="s">
        <v>542</v>
      </c>
      <c r="C136" s="265">
        <v>7451</v>
      </c>
      <c r="D136" s="525"/>
      <c r="E136" s="220"/>
      <c r="F136" s="221"/>
    </row>
    <row r="137" spans="1:6" x14ac:dyDescent="0.2">
      <c r="A137" s="251"/>
      <c r="B137" s="223" t="s">
        <v>780</v>
      </c>
      <c r="C137" s="276"/>
      <c r="D137" s="525"/>
      <c r="E137" s="215"/>
      <c r="F137" s="226"/>
    </row>
    <row r="138" spans="1:6" x14ac:dyDescent="0.2">
      <c r="A138" s="234"/>
      <c r="B138" s="223" t="s">
        <v>817</v>
      </c>
      <c r="C138" s="272"/>
      <c r="D138" s="534">
        <f t="shared" ref="D138:D141" si="2">E138</f>
        <v>6000</v>
      </c>
      <c r="E138" s="540">
        <f>E141</f>
        <v>6000</v>
      </c>
      <c r="F138" s="226"/>
    </row>
    <row r="139" spans="1:6" ht="25.5" x14ac:dyDescent="0.2">
      <c r="A139" s="227" t="s">
        <v>447</v>
      </c>
      <c r="B139" s="231" t="s">
        <v>865</v>
      </c>
      <c r="C139" s="270"/>
      <c r="D139" s="525"/>
      <c r="E139" s="211" t="s">
        <v>536</v>
      </c>
      <c r="F139" s="243"/>
    </row>
    <row r="140" spans="1:6" ht="38.25" x14ac:dyDescent="0.2">
      <c r="A140" s="227" t="s">
        <v>448</v>
      </c>
      <c r="B140" s="231" t="s">
        <v>866</v>
      </c>
      <c r="C140" s="270"/>
      <c r="D140" s="525"/>
      <c r="E140" s="211" t="s">
        <v>536</v>
      </c>
      <c r="F140" s="211"/>
    </row>
    <row r="141" spans="1:6" ht="38.25" x14ac:dyDescent="0.2">
      <c r="A141" s="227" t="s">
        <v>449</v>
      </c>
      <c r="B141" s="228" t="s">
        <v>700</v>
      </c>
      <c r="C141" s="270"/>
      <c r="D141" s="525">
        <f t="shared" si="2"/>
        <v>6000</v>
      </c>
      <c r="E141" s="212">
        <v>6000</v>
      </c>
      <c r="F141" s="211"/>
    </row>
  </sheetData>
  <mergeCells count="10">
    <mergeCell ref="A1:F1"/>
    <mergeCell ref="A2:F2"/>
    <mergeCell ref="B5:B6"/>
    <mergeCell ref="D5:D6"/>
    <mergeCell ref="D8:D9"/>
    <mergeCell ref="D13:D14"/>
    <mergeCell ref="E8:E9"/>
    <mergeCell ref="H6:H11"/>
    <mergeCell ref="C5:C6"/>
    <mergeCell ref="A5:A6"/>
  </mergeCells>
  <phoneticPr fontId="5" type="noConversion"/>
  <pageMargins left="0.25" right="0.25" top="0.75" bottom="0.75" header="0.3" footer="0.3"/>
  <pageSetup scale="97" orientation="portrait" r:id="rId1"/>
  <headerFooter alignWithMargins="0">
    <oddFooter>&amp;C&amp;P</oddFooter>
  </headerFooter>
  <rowBreaks count="1" manualBreakCount="1">
    <brk id="128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zoomScaleNormal="100" workbookViewId="0">
      <selection activeCell="H98" sqref="H98"/>
    </sheetView>
  </sheetViews>
  <sheetFormatPr defaultColWidth="9.140625" defaultRowHeight="15" x14ac:dyDescent="0.2"/>
  <cols>
    <col min="1" max="1" width="5.140625" style="6" customWidth="1"/>
    <col min="2" max="2" width="6.42578125" style="7" customWidth="1"/>
    <col min="3" max="3" width="6.28515625" style="8" customWidth="1"/>
    <col min="4" max="4" width="5.7109375" style="9" customWidth="1"/>
    <col min="5" max="5" width="43.28515625" style="17" customWidth="1"/>
    <col min="6" max="6" width="47.5703125" style="14" hidden="1" customWidth="1"/>
    <col min="7" max="8" width="12.5703125" style="10" customWidth="1"/>
    <col min="9" max="9" width="11" style="10" customWidth="1"/>
    <col min="10" max="10" width="10.85546875" style="10" bestFit="1" customWidth="1"/>
    <col min="11" max="16384" width="9.140625" style="10"/>
  </cols>
  <sheetData>
    <row r="1" spans="1:11" ht="18" x14ac:dyDescent="0.25">
      <c r="A1" s="597" t="s">
        <v>299</v>
      </c>
      <c r="B1" s="597"/>
      <c r="C1" s="597"/>
      <c r="D1" s="597"/>
      <c r="E1" s="597"/>
      <c r="F1" s="597"/>
      <c r="G1" s="597"/>
      <c r="H1" s="597"/>
      <c r="I1" s="597"/>
    </row>
    <row r="2" spans="1:11" ht="36" customHeight="1" x14ac:dyDescent="0.2">
      <c r="A2" s="598" t="s">
        <v>301</v>
      </c>
      <c r="B2" s="598"/>
      <c r="C2" s="598"/>
      <c r="D2" s="598"/>
      <c r="E2" s="598"/>
      <c r="F2" s="598"/>
      <c r="G2" s="598"/>
      <c r="H2" s="598"/>
      <c r="I2" s="598"/>
    </row>
    <row r="3" spans="1:11" x14ac:dyDescent="0.2">
      <c r="A3" s="64" t="s">
        <v>300</v>
      </c>
      <c r="B3" s="66"/>
      <c r="C3" s="67"/>
      <c r="D3" s="67"/>
      <c r="E3" s="68"/>
      <c r="F3" s="64"/>
      <c r="G3" s="64"/>
    </row>
    <row r="4" spans="1:11" ht="15.75" thickBot="1" x14ac:dyDescent="0.25">
      <c r="B4" s="11"/>
      <c r="C4" s="12"/>
      <c r="D4" s="12"/>
      <c r="E4" s="13"/>
      <c r="H4" s="599" t="s">
        <v>302</v>
      </c>
      <c r="I4" s="599"/>
    </row>
    <row r="5" spans="1:11" s="15" customFormat="1" ht="15.6" customHeight="1" thickBot="1" x14ac:dyDescent="0.25">
      <c r="A5" s="600" t="s">
        <v>297</v>
      </c>
      <c r="B5" s="608" t="s">
        <v>26</v>
      </c>
      <c r="C5" s="610" t="s">
        <v>533</v>
      </c>
      <c r="D5" s="611" t="s">
        <v>534</v>
      </c>
      <c r="E5" s="602" t="s">
        <v>298</v>
      </c>
      <c r="F5" s="604" t="s">
        <v>532</v>
      </c>
      <c r="G5" s="606" t="s">
        <v>985</v>
      </c>
      <c r="H5" s="613" t="s">
        <v>407</v>
      </c>
      <c r="I5" s="614"/>
    </row>
    <row r="6" spans="1:11" s="16" customFormat="1" ht="40.9" customHeight="1" thickBot="1" x14ac:dyDescent="0.25">
      <c r="A6" s="601"/>
      <c r="B6" s="609"/>
      <c r="C6" s="609"/>
      <c r="D6" s="612"/>
      <c r="E6" s="603"/>
      <c r="F6" s="605"/>
      <c r="G6" s="607"/>
      <c r="H6" s="83" t="s">
        <v>523</v>
      </c>
      <c r="I6" s="84" t="s">
        <v>524</v>
      </c>
    </row>
    <row r="7" spans="1:11" s="69" customFormat="1" ht="15.75" thickBot="1" x14ac:dyDescent="0.25">
      <c r="A7" s="77">
        <v>1</v>
      </c>
      <c r="B7" s="78">
        <v>2</v>
      </c>
      <c r="C7" s="78">
        <v>3</v>
      </c>
      <c r="D7" s="79">
        <v>4</v>
      </c>
      <c r="E7" s="80">
        <v>5</v>
      </c>
      <c r="F7" s="81"/>
      <c r="G7" s="527" t="s">
        <v>142</v>
      </c>
      <c r="H7" s="528" t="s">
        <v>143</v>
      </c>
      <c r="I7" s="82" t="s">
        <v>144</v>
      </c>
    </row>
    <row r="8" spans="1:11" s="303" customFormat="1" ht="36.75" thickBot="1" x14ac:dyDescent="0.25">
      <c r="A8" s="296">
        <v>2000</v>
      </c>
      <c r="B8" s="297" t="s">
        <v>535</v>
      </c>
      <c r="C8" s="298" t="s">
        <v>536</v>
      </c>
      <c r="D8" s="299" t="s">
        <v>536</v>
      </c>
      <c r="E8" s="300" t="s">
        <v>33</v>
      </c>
      <c r="F8" s="301"/>
      <c r="G8" s="532">
        <f>H8</f>
        <v>237819.2</v>
      </c>
      <c r="H8" s="532">
        <f>H9+H45+H89+H142+H211+H241+H272+H304+H162</f>
        <v>237819.2</v>
      </c>
      <c r="I8" s="526" t="s">
        <v>526</v>
      </c>
      <c r="J8" s="302"/>
      <c r="K8" s="302"/>
    </row>
    <row r="9" spans="1:11" s="310" customFormat="1" ht="64.5" customHeight="1" x14ac:dyDescent="0.2">
      <c r="A9" s="304">
        <v>2100</v>
      </c>
      <c r="B9" s="305" t="s">
        <v>349</v>
      </c>
      <c r="C9" s="306" t="s">
        <v>258</v>
      </c>
      <c r="D9" s="307" t="s">
        <v>258</v>
      </c>
      <c r="E9" s="308" t="s">
        <v>34</v>
      </c>
      <c r="F9" s="309" t="s">
        <v>537</v>
      </c>
      <c r="G9" s="532">
        <f t="shared" ref="G9:G72" si="0">H9</f>
        <v>98274</v>
      </c>
      <c r="H9" s="531">
        <f>H11+H20+H31</f>
        <v>98274</v>
      </c>
      <c r="I9" s="526" t="s">
        <v>526</v>
      </c>
    </row>
    <row r="10" spans="1:11" s="314" customFormat="1" ht="11.25" customHeight="1" x14ac:dyDescent="0.2">
      <c r="A10" s="311"/>
      <c r="B10" s="305"/>
      <c r="C10" s="306"/>
      <c r="D10" s="307"/>
      <c r="E10" s="312" t="s">
        <v>197</v>
      </c>
      <c r="F10" s="313"/>
      <c r="G10" s="530">
        <f t="shared" si="0"/>
        <v>0</v>
      </c>
      <c r="H10" s="332"/>
      <c r="I10" s="526" t="s">
        <v>526</v>
      </c>
    </row>
    <row r="11" spans="1:11" s="320" customFormat="1" ht="48" x14ac:dyDescent="0.2">
      <c r="A11" s="315">
        <v>2110</v>
      </c>
      <c r="B11" s="305" t="s">
        <v>349</v>
      </c>
      <c r="C11" s="316" t="s">
        <v>259</v>
      </c>
      <c r="D11" s="317" t="s">
        <v>258</v>
      </c>
      <c r="E11" s="318" t="s">
        <v>27</v>
      </c>
      <c r="F11" s="319" t="s">
        <v>538</v>
      </c>
      <c r="G11" s="532">
        <f t="shared" si="0"/>
        <v>90084</v>
      </c>
      <c r="H11" s="529">
        <f>H13</f>
        <v>90084</v>
      </c>
      <c r="I11" s="526" t="s">
        <v>526</v>
      </c>
    </row>
    <row r="12" spans="1:11" s="320" customFormat="1" ht="10.5" customHeight="1" x14ac:dyDescent="0.2">
      <c r="A12" s="315"/>
      <c r="B12" s="305"/>
      <c r="C12" s="316"/>
      <c r="D12" s="317"/>
      <c r="E12" s="312" t="s">
        <v>198</v>
      </c>
      <c r="F12" s="319"/>
      <c r="G12" s="530">
        <f t="shared" si="0"/>
        <v>0</v>
      </c>
      <c r="H12" s="529"/>
      <c r="I12" s="526" t="s">
        <v>526</v>
      </c>
    </row>
    <row r="13" spans="1:11" s="314" customFormat="1" ht="24" x14ac:dyDescent="0.2">
      <c r="A13" s="315">
        <v>2111</v>
      </c>
      <c r="B13" s="321" t="s">
        <v>349</v>
      </c>
      <c r="C13" s="322" t="s">
        <v>259</v>
      </c>
      <c r="D13" s="323" t="s">
        <v>259</v>
      </c>
      <c r="E13" s="312" t="s">
        <v>31</v>
      </c>
      <c r="F13" s="324" t="s">
        <v>539</v>
      </c>
      <c r="G13" s="530">
        <f t="shared" si="0"/>
        <v>90084</v>
      </c>
      <c r="H13" s="332">
        <f>88584+1500</f>
        <v>90084</v>
      </c>
      <c r="I13" s="526" t="s">
        <v>526</v>
      </c>
    </row>
    <row r="14" spans="1:11" s="314" customFormat="1" ht="24" x14ac:dyDescent="0.2">
      <c r="A14" s="315">
        <v>2112</v>
      </c>
      <c r="B14" s="321" t="s">
        <v>349</v>
      </c>
      <c r="C14" s="322" t="s">
        <v>259</v>
      </c>
      <c r="D14" s="323" t="s">
        <v>260</v>
      </c>
      <c r="E14" s="312" t="s">
        <v>540</v>
      </c>
      <c r="F14" s="324" t="s">
        <v>541</v>
      </c>
      <c r="G14" s="530">
        <f t="shared" si="0"/>
        <v>0</v>
      </c>
      <c r="H14" s="332"/>
      <c r="I14" s="526" t="s">
        <v>526</v>
      </c>
    </row>
    <row r="15" spans="1:11" s="314" customFormat="1" x14ac:dyDescent="0.2">
      <c r="A15" s="315">
        <v>2113</v>
      </c>
      <c r="B15" s="321" t="s">
        <v>349</v>
      </c>
      <c r="C15" s="322" t="s">
        <v>259</v>
      </c>
      <c r="D15" s="323" t="s">
        <v>135</v>
      </c>
      <c r="E15" s="312" t="s">
        <v>544</v>
      </c>
      <c r="F15" s="324" t="s">
        <v>545</v>
      </c>
      <c r="G15" s="530">
        <f t="shared" si="0"/>
        <v>0</v>
      </c>
      <c r="H15" s="332"/>
      <c r="I15" s="526" t="s">
        <v>526</v>
      </c>
    </row>
    <row r="16" spans="1:11" s="314" customFormat="1" x14ac:dyDescent="0.2">
      <c r="A16" s="315">
        <v>2120</v>
      </c>
      <c r="B16" s="305" t="s">
        <v>349</v>
      </c>
      <c r="C16" s="316" t="s">
        <v>260</v>
      </c>
      <c r="D16" s="317" t="s">
        <v>258</v>
      </c>
      <c r="E16" s="318" t="s">
        <v>546</v>
      </c>
      <c r="F16" s="325" t="s">
        <v>547</v>
      </c>
      <c r="G16" s="530">
        <f t="shared" si="0"/>
        <v>0</v>
      </c>
      <c r="H16" s="332"/>
      <c r="I16" s="526" t="s">
        <v>526</v>
      </c>
    </row>
    <row r="17" spans="1:9" s="320" customFormat="1" ht="10.5" customHeight="1" x14ac:dyDescent="0.2">
      <c r="A17" s="315"/>
      <c r="B17" s="305"/>
      <c r="C17" s="316"/>
      <c r="D17" s="317"/>
      <c r="E17" s="312" t="s">
        <v>198</v>
      </c>
      <c r="F17" s="319"/>
      <c r="G17" s="530">
        <f t="shared" si="0"/>
        <v>0</v>
      </c>
      <c r="H17" s="529"/>
      <c r="I17" s="526" t="s">
        <v>526</v>
      </c>
    </row>
    <row r="18" spans="1:9" s="314" customFormat="1" ht="16.5" customHeight="1" x14ac:dyDescent="0.2">
      <c r="A18" s="315">
        <v>2121</v>
      </c>
      <c r="B18" s="321" t="s">
        <v>349</v>
      </c>
      <c r="C18" s="322" t="s">
        <v>260</v>
      </c>
      <c r="D18" s="323" t="s">
        <v>259</v>
      </c>
      <c r="E18" s="326" t="s">
        <v>32</v>
      </c>
      <c r="F18" s="324" t="s">
        <v>548</v>
      </c>
      <c r="G18" s="530">
        <f t="shared" si="0"/>
        <v>0</v>
      </c>
      <c r="H18" s="332"/>
      <c r="I18" s="526" t="s">
        <v>526</v>
      </c>
    </row>
    <row r="19" spans="1:9" s="314" customFormat="1" ht="28.5" x14ac:dyDescent="0.2">
      <c r="A19" s="315">
        <v>2122</v>
      </c>
      <c r="B19" s="321" t="s">
        <v>349</v>
      </c>
      <c r="C19" s="322" t="s">
        <v>260</v>
      </c>
      <c r="D19" s="323" t="s">
        <v>260</v>
      </c>
      <c r="E19" s="312" t="s">
        <v>549</v>
      </c>
      <c r="F19" s="324" t="s">
        <v>550</v>
      </c>
      <c r="G19" s="530">
        <f t="shared" si="0"/>
        <v>0</v>
      </c>
      <c r="H19" s="332"/>
      <c r="I19" s="526" t="s">
        <v>526</v>
      </c>
    </row>
    <row r="20" spans="1:9" s="314" customFormat="1" x14ac:dyDescent="0.2">
      <c r="A20" s="315">
        <v>2130</v>
      </c>
      <c r="B20" s="305" t="s">
        <v>349</v>
      </c>
      <c r="C20" s="316" t="s">
        <v>135</v>
      </c>
      <c r="D20" s="317" t="s">
        <v>258</v>
      </c>
      <c r="E20" s="318" t="s">
        <v>551</v>
      </c>
      <c r="F20" s="327" t="s">
        <v>552</v>
      </c>
      <c r="G20" s="532">
        <f t="shared" si="0"/>
        <v>1200</v>
      </c>
      <c r="H20" s="531">
        <f>H24</f>
        <v>1200</v>
      </c>
      <c r="I20" s="526" t="s">
        <v>526</v>
      </c>
    </row>
    <row r="21" spans="1:9" s="320" customFormat="1" ht="10.5" customHeight="1" x14ac:dyDescent="0.2">
      <c r="A21" s="315"/>
      <c r="B21" s="305"/>
      <c r="C21" s="316"/>
      <c r="D21" s="317"/>
      <c r="E21" s="312" t="s">
        <v>198</v>
      </c>
      <c r="F21" s="319"/>
      <c r="G21" s="530">
        <f t="shared" si="0"/>
        <v>0</v>
      </c>
      <c r="H21" s="529"/>
      <c r="I21" s="526" t="s">
        <v>526</v>
      </c>
    </row>
    <row r="22" spans="1:9" s="314" customFormat="1" ht="24" x14ac:dyDescent="0.2">
      <c r="A22" s="315">
        <v>2131</v>
      </c>
      <c r="B22" s="321" t="s">
        <v>349</v>
      </c>
      <c r="C22" s="322" t="s">
        <v>135</v>
      </c>
      <c r="D22" s="323" t="s">
        <v>259</v>
      </c>
      <c r="E22" s="312" t="s">
        <v>553</v>
      </c>
      <c r="F22" s="324" t="s">
        <v>554</v>
      </c>
      <c r="G22" s="530">
        <f t="shared" si="0"/>
        <v>0</v>
      </c>
      <c r="H22" s="332"/>
      <c r="I22" s="526" t="s">
        <v>526</v>
      </c>
    </row>
    <row r="23" spans="1:9" s="314" customFormat="1" ht="14.25" customHeight="1" x14ac:dyDescent="0.2">
      <c r="A23" s="315">
        <v>2132</v>
      </c>
      <c r="B23" s="321" t="s">
        <v>349</v>
      </c>
      <c r="C23" s="322">
        <v>3</v>
      </c>
      <c r="D23" s="323">
        <v>2</v>
      </c>
      <c r="E23" s="312" t="s">
        <v>555</v>
      </c>
      <c r="F23" s="324" t="s">
        <v>556</v>
      </c>
      <c r="G23" s="530">
        <f t="shared" si="0"/>
        <v>0</v>
      </c>
      <c r="H23" s="332"/>
      <c r="I23" s="526" t="s">
        <v>526</v>
      </c>
    </row>
    <row r="24" spans="1:9" s="314" customFormat="1" x14ac:dyDescent="0.2">
      <c r="A24" s="315">
        <v>2133</v>
      </c>
      <c r="B24" s="321" t="s">
        <v>349</v>
      </c>
      <c r="C24" s="322">
        <v>3</v>
      </c>
      <c r="D24" s="323">
        <v>3</v>
      </c>
      <c r="E24" s="312" t="s">
        <v>557</v>
      </c>
      <c r="F24" s="324" t="s">
        <v>558</v>
      </c>
      <c r="G24" s="530">
        <f t="shared" si="0"/>
        <v>1200</v>
      </c>
      <c r="H24" s="339">
        <v>1200</v>
      </c>
      <c r="I24" s="526" t="s">
        <v>526</v>
      </c>
    </row>
    <row r="25" spans="1:9" s="314" customFormat="1" ht="12.75" customHeight="1" x14ac:dyDescent="0.2">
      <c r="A25" s="315">
        <v>2140</v>
      </c>
      <c r="B25" s="305" t="s">
        <v>349</v>
      </c>
      <c r="C25" s="316">
        <v>4</v>
      </c>
      <c r="D25" s="317">
        <v>0</v>
      </c>
      <c r="E25" s="318" t="s">
        <v>559</v>
      </c>
      <c r="F25" s="319" t="s">
        <v>560</v>
      </c>
      <c r="G25" s="530">
        <f t="shared" si="0"/>
        <v>0</v>
      </c>
      <c r="H25" s="332"/>
      <c r="I25" s="526" t="s">
        <v>526</v>
      </c>
    </row>
    <row r="26" spans="1:9" s="320" customFormat="1" ht="10.5" customHeight="1" x14ac:dyDescent="0.2">
      <c r="A26" s="315"/>
      <c r="B26" s="305"/>
      <c r="C26" s="316"/>
      <c r="D26" s="317"/>
      <c r="E26" s="312" t="s">
        <v>198</v>
      </c>
      <c r="F26" s="319"/>
      <c r="G26" s="530">
        <f t="shared" si="0"/>
        <v>0</v>
      </c>
      <c r="H26" s="529"/>
      <c r="I26" s="526" t="s">
        <v>526</v>
      </c>
    </row>
    <row r="27" spans="1:9" s="314" customFormat="1" x14ac:dyDescent="0.2">
      <c r="A27" s="315">
        <v>2141</v>
      </c>
      <c r="B27" s="321" t="s">
        <v>349</v>
      </c>
      <c r="C27" s="322">
        <v>4</v>
      </c>
      <c r="D27" s="323">
        <v>1</v>
      </c>
      <c r="E27" s="312" t="s">
        <v>561</v>
      </c>
      <c r="F27" s="328" t="s">
        <v>562</v>
      </c>
      <c r="G27" s="530">
        <f t="shared" si="0"/>
        <v>0</v>
      </c>
      <c r="H27" s="332"/>
      <c r="I27" s="526" t="s">
        <v>526</v>
      </c>
    </row>
    <row r="28" spans="1:9" s="314" customFormat="1" ht="36" x14ac:dyDescent="0.2">
      <c r="A28" s="315">
        <v>2150</v>
      </c>
      <c r="B28" s="305" t="s">
        <v>349</v>
      </c>
      <c r="C28" s="316">
        <v>5</v>
      </c>
      <c r="D28" s="317">
        <v>0</v>
      </c>
      <c r="E28" s="318" t="s">
        <v>563</v>
      </c>
      <c r="F28" s="319" t="s">
        <v>564</v>
      </c>
      <c r="G28" s="530">
        <f t="shared" si="0"/>
        <v>0</v>
      </c>
      <c r="H28" s="332"/>
      <c r="I28" s="526" t="s">
        <v>526</v>
      </c>
    </row>
    <row r="29" spans="1:9" s="320" customFormat="1" ht="10.5" customHeight="1" x14ac:dyDescent="0.2">
      <c r="A29" s="315"/>
      <c r="B29" s="305"/>
      <c r="C29" s="316"/>
      <c r="D29" s="317"/>
      <c r="E29" s="312" t="s">
        <v>198</v>
      </c>
      <c r="F29" s="319"/>
      <c r="G29" s="530">
        <f t="shared" si="0"/>
        <v>0</v>
      </c>
      <c r="H29" s="529"/>
      <c r="I29" s="526" t="s">
        <v>526</v>
      </c>
    </row>
    <row r="30" spans="1:9" s="314" customFormat="1" ht="36" x14ac:dyDescent="0.2">
      <c r="A30" s="315">
        <v>2151</v>
      </c>
      <c r="B30" s="321" t="s">
        <v>349</v>
      </c>
      <c r="C30" s="322">
        <v>5</v>
      </c>
      <c r="D30" s="323">
        <v>1</v>
      </c>
      <c r="E30" s="312" t="s">
        <v>565</v>
      </c>
      <c r="F30" s="328" t="s">
        <v>566</v>
      </c>
      <c r="G30" s="530">
        <f t="shared" si="0"/>
        <v>0</v>
      </c>
      <c r="H30" s="332"/>
      <c r="I30" s="526" t="s">
        <v>526</v>
      </c>
    </row>
    <row r="31" spans="1:9" s="314" customFormat="1" ht="36" x14ac:dyDescent="0.2">
      <c r="A31" s="315">
        <v>2160</v>
      </c>
      <c r="B31" s="305" t="s">
        <v>349</v>
      </c>
      <c r="C31" s="316">
        <v>6</v>
      </c>
      <c r="D31" s="317">
        <v>0</v>
      </c>
      <c r="E31" s="318" t="s">
        <v>567</v>
      </c>
      <c r="F31" s="319" t="s">
        <v>568</v>
      </c>
      <c r="G31" s="532">
        <f t="shared" si="0"/>
        <v>6990</v>
      </c>
      <c r="H31" s="529">
        <f>H33</f>
        <v>6990</v>
      </c>
      <c r="I31" s="526" t="s">
        <v>526</v>
      </c>
    </row>
    <row r="32" spans="1:9" s="320" customFormat="1" ht="10.5" customHeight="1" x14ac:dyDescent="0.2">
      <c r="A32" s="315"/>
      <c r="B32" s="305"/>
      <c r="C32" s="316"/>
      <c r="D32" s="317"/>
      <c r="E32" s="312" t="s">
        <v>198</v>
      </c>
      <c r="F32" s="319"/>
      <c r="G32" s="530">
        <f t="shared" si="0"/>
        <v>0</v>
      </c>
      <c r="H32" s="529"/>
      <c r="I32" s="526" t="s">
        <v>526</v>
      </c>
    </row>
    <row r="33" spans="1:9" s="314" customFormat="1" ht="24" x14ac:dyDescent="0.2">
      <c r="A33" s="315">
        <v>2161</v>
      </c>
      <c r="B33" s="321" t="s">
        <v>349</v>
      </c>
      <c r="C33" s="322">
        <v>6</v>
      </c>
      <c r="D33" s="323">
        <v>1</v>
      </c>
      <c r="E33" s="312" t="s">
        <v>569</v>
      </c>
      <c r="F33" s="324" t="s">
        <v>570</v>
      </c>
      <c r="G33" s="530">
        <f t="shared" si="0"/>
        <v>6990</v>
      </c>
      <c r="H33" s="332">
        <f>7490-500</f>
        <v>6990</v>
      </c>
      <c r="I33" s="526" t="s">
        <v>526</v>
      </c>
    </row>
    <row r="34" spans="1:9" s="314" customFormat="1" ht="24" x14ac:dyDescent="0.2">
      <c r="A34" s="315">
        <v>2170</v>
      </c>
      <c r="B34" s="305" t="s">
        <v>349</v>
      </c>
      <c r="C34" s="316">
        <v>7</v>
      </c>
      <c r="D34" s="317">
        <v>0</v>
      </c>
      <c r="E34" s="318" t="s">
        <v>399</v>
      </c>
      <c r="F34" s="324"/>
      <c r="G34" s="530">
        <f t="shared" si="0"/>
        <v>0</v>
      </c>
      <c r="H34" s="332"/>
      <c r="I34" s="526" t="s">
        <v>526</v>
      </c>
    </row>
    <row r="35" spans="1:9" s="320" customFormat="1" ht="10.5" customHeight="1" x14ac:dyDescent="0.2">
      <c r="A35" s="315"/>
      <c r="B35" s="305"/>
      <c r="C35" s="316"/>
      <c r="D35" s="317"/>
      <c r="E35" s="312" t="s">
        <v>198</v>
      </c>
      <c r="F35" s="319"/>
      <c r="G35" s="530">
        <f t="shared" si="0"/>
        <v>0</v>
      </c>
      <c r="H35" s="529"/>
      <c r="I35" s="526" t="s">
        <v>526</v>
      </c>
    </row>
    <row r="36" spans="1:9" s="314" customFormat="1" x14ac:dyDescent="0.2">
      <c r="A36" s="315">
        <v>2171</v>
      </c>
      <c r="B36" s="321" t="s">
        <v>349</v>
      </c>
      <c r="C36" s="322">
        <v>7</v>
      </c>
      <c r="D36" s="323">
        <v>1</v>
      </c>
      <c r="E36" s="312" t="s">
        <v>399</v>
      </c>
      <c r="F36" s="324"/>
      <c r="G36" s="530">
        <f t="shared" si="0"/>
        <v>0</v>
      </c>
      <c r="H36" s="332"/>
      <c r="I36" s="526" t="s">
        <v>526</v>
      </c>
    </row>
    <row r="37" spans="1:9" s="314" customFormat="1" ht="29.25" customHeight="1" x14ac:dyDescent="0.2">
      <c r="A37" s="315">
        <v>2180</v>
      </c>
      <c r="B37" s="305" t="s">
        <v>349</v>
      </c>
      <c r="C37" s="316">
        <v>8</v>
      </c>
      <c r="D37" s="317">
        <v>0</v>
      </c>
      <c r="E37" s="318" t="s">
        <v>571</v>
      </c>
      <c r="F37" s="319" t="s">
        <v>572</v>
      </c>
      <c r="G37" s="530">
        <f t="shared" si="0"/>
        <v>0</v>
      </c>
      <c r="H37" s="332"/>
      <c r="I37" s="526" t="s">
        <v>526</v>
      </c>
    </row>
    <row r="38" spans="1:9" s="320" customFormat="1" ht="10.5" customHeight="1" x14ac:dyDescent="0.2">
      <c r="A38" s="315"/>
      <c r="B38" s="305"/>
      <c r="C38" s="316"/>
      <c r="D38" s="317"/>
      <c r="E38" s="312" t="s">
        <v>198</v>
      </c>
      <c r="F38" s="319"/>
      <c r="G38" s="530">
        <f t="shared" si="0"/>
        <v>0</v>
      </c>
      <c r="H38" s="529"/>
      <c r="I38" s="526" t="s">
        <v>526</v>
      </c>
    </row>
    <row r="39" spans="1:9" s="314" customFormat="1" ht="36" x14ac:dyDescent="0.2">
      <c r="A39" s="315">
        <v>2181</v>
      </c>
      <c r="B39" s="321" t="s">
        <v>349</v>
      </c>
      <c r="C39" s="322">
        <v>8</v>
      </c>
      <c r="D39" s="323">
        <v>1</v>
      </c>
      <c r="E39" s="312" t="s">
        <v>571</v>
      </c>
      <c r="F39" s="328" t="s">
        <v>573</v>
      </c>
      <c r="G39" s="530">
        <f t="shared" si="0"/>
        <v>0</v>
      </c>
      <c r="H39" s="332"/>
      <c r="I39" s="526" t="s">
        <v>526</v>
      </c>
    </row>
    <row r="40" spans="1:9" s="314" customFormat="1" x14ac:dyDescent="0.2">
      <c r="A40" s="315"/>
      <c r="B40" s="321"/>
      <c r="C40" s="322"/>
      <c r="D40" s="323"/>
      <c r="E40" s="329" t="s">
        <v>198</v>
      </c>
      <c r="F40" s="328"/>
      <c r="G40" s="530">
        <f t="shared" si="0"/>
        <v>0</v>
      </c>
      <c r="H40" s="332"/>
      <c r="I40" s="526" t="s">
        <v>526</v>
      </c>
    </row>
    <row r="41" spans="1:9" s="314" customFormat="1" x14ac:dyDescent="0.2">
      <c r="A41" s="315">
        <v>2182</v>
      </c>
      <c r="B41" s="321" t="s">
        <v>349</v>
      </c>
      <c r="C41" s="322">
        <v>8</v>
      </c>
      <c r="D41" s="323">
        <v>1</v>
      </c>
      <c r="E41" s="329" t="s">
        <v>206</v>
      </c>
      <c r="F41" s="328"/>
      <c r="G41" s="530">
        <f t="shared" si="0"/>
        <v>0</v>
      </c>
      <c r="H41" s="332"/>
      <c r="I41" s="526" t="s">
        <v>526</v>
      </c>
    </row>
    <row r="42" spans="1:9" s="314" customFormat="1" ht="24" x14ac:dyDescent="0.2">
      <c r="A42" s="315">
        <v>2183</v>
      </c>
      <c r="B42" s="321" t="s">
        <v>349</v>
      </c>
      <c r="C42" s="322">
        <v>8</v>
      </c>
      <c r="D42" s="323">
        <v>1</v>
      </c>
      <c r="E42" s="329" t="s">
        <v>207</v>
      </c>
      <c r="F42" s="328"/>
      <c r="G42" s="530">
        <f t="shared" si="0"/>
        <v>0</v>
      </c>
      <c r="H42" s="332"/>
      <c r="I42" s="526" t="s">
        <v>526</v>
      </c>
    </row>
    <row r="43" spans="1:9" s="314" customFormat="1" ht="24" x14ac:dyDescent="0.2">
      <c r="A43" s="315">
        <v>2184</v>
      </c>
      <c r="B43" s="321" t="s">
        <v>349</v>
      </c>
      <c r="C43" s="322">
        <v>8</v>
      </c>
      <c r="D43" s="323">
        <v>1</v>
      </c>
      <c r="E43" s="329" t="s">
        <v>212</v>
      </c>
      <c r="F43" s="328"/>
      <c r="G43" s="530">
        <f t="shared" si="0"/>
        <v>0</v>
      </c>
      <c r="H43" s="332"/>
      <c r="I43" s="526" t="s">
        <v>526</v>
      </c>
    </row>
    <row r="44" spans="1:9" s="314" customFormat="1" x14ac:dyDescent="0.2">
      <c r="A44" s="315">
        <v>2185</v>
      </c>
      <c r="B44" s="321" t="s">
        <v>349</v>
      </c>
      <c r="C44" s="322">
        <v>8</v>
      </c>
      <c r="D44" s="323">
        <v>1</v>
      </c>
      <c r="E44" s="329"/>
      <c r="F44" s="328"/>
      <c r="G44" s="530">
        <f t="shared" si="0"/>
        <v>0</v>
      </c>
      <c r="H44" s="332"/>
      <c r="I44" s="526" t="s">
        <v>526</v>
      </c>
    </row>
    <row r="45" spans="1:9" s="310" customFormat="1" ht="40.5" customHeight="1" x14ac:dyDescent="0.2">
      <c r="A45" s="330">
        <v>2200</v>
      </c>
      <c r="B45" s="305" t="s">
        <v>350</v>
      </c>
      <c r="C45" s="316">
        <v>0</v>
      </c>
      <c r="D45" s="317">
        <v>0</v>
      </c>
      <c r="E45" s="308" t="s">
        <v>35</v>
      </c>
      <c r="F45" s="331" t="s">
        <v>574</v>
      </c>
      <c r="G45" s="532">
        <f t="shared" si="0"/>
        <v>3860</v>
      </c>
      <c r="H45" s="529">
        <f>H50</f>
        <v>3860</v>
      </c>
      <c r="I45" s="526" t="s">
        <v>526</v>
      </c>
    </row>
    <row r="46" spans="1:9" s="314" customFormat="1" ht="11.25" customHeight="1" x14ac:dyDescent="0.2">
      <c r="A46" s="311"/>
      <c r="B46" s="305"/>
      <c r="C46" s="306"/>
      <c r="D46" s="307"/>
      <c r="E46" s="312" t="s">
        <v>197</v>
      </c>
      <c r="F46" s="313"/>
      <c r="G46" s="530">
        <f t="shared" si="0"/>
        <v>0</v>
      </c>
      <c r="H46" s="332"/>
      <c r="I46" s="526" t="s">
        <v>526</v>
      </c>
    </row>
    <row r="47" spans="1:9" s="314" customFormat="1" x14ac:dyDescent="0.2">
      <c r="A47" s="315">
        <v>2210</v>
      </c>
      <c r="B47" s="305" t="s">
        <v>350</v>
      </c>
      <c r="C47" s="322">
        <v>1</v>
      </c>
      <c r="D47" s="323">
        <v>0</v>
      </c>
      <c r="E47" s="318" t="s">
        <v>575</v>
      </c>
      <c r="F47" s="334" t="s">
        <v>576</v>
      </c>
      <c r="G47" s="530">
        <f t="shared" si="0"/>
        <v>0</v>
      </c>
      <c r="H47" s="332"/>
      <c r="I47" s="526" t="s">
        <v>526</v>
      </c>
    </row>
    <row r="48" spans="1:9" s="320" customFormat="1" ht="10.5" customHeight="1" x14ac:dyDescent="0.2">
      <c r="A48" s="315"/>
      <c r="B48" s="305"/>
      <c r="C48" s="316"/>
      <c r="D48" s="317"/>
      <c r="E48" s="312" t="s">
        <v>198</v>
      </c>
      <c r="F48" s="319"/>
      <c r="G48" s="530">
        <f t="shared" si="0"/>
        <v>0</v>
      </c>
      <c r="H48" s="529"/>
      <c r="I48" s="526" t="s">
        <v>526</v>
      </c>
    </row>
    <row r="49" spans="1:9" s="314" customFormat="1" x14ac:dyDescent="0.2">
      <c r="A49" s="315">
        <v>2211</v>
      </c>
      <c r="B49" s="321" t="s">
        <v>350</v>
      </c>
      <c r="C49" s="322">
        <v>1</v>
      </c>
      <c r="D49" s="323">
        <v>1</v>
      </c>
      <c r="E49" s="312" t="s">
        <v>577</v>
      </c>
      <c r="F49" s="328" t="s">
        <v>578</v>
      </c>
      <c r="G49" s="530">
        <f t="shared" si="0"/>
        <v>0</v>
      </c>
      <c r="H49" s="332"/>
      <c r="I49" s="526" t="s">
        <v>526</v>
      </c>
    </row>
    <row r="50" spans="1:9" s="314" customFormat="1" x14ac:dyDescent="0.2">
      <c r="A50" s="315">
        <v>2220</v>
      </c>
      <c r="B50" s="305" t="s">
        <v>350</v>
      </c>
      <c r="C50" s="316">
        <v>2</v>
      </c>
      <c r="D50" s="317">
        <v>0</v>
      </c>
      <c r="E50" s="318" t="s">
        <v>579</v>
      </c>
      <c r="F50" s="334" t="s">
        <v>580</v>
      </c>
      <c r="G50" s="530">
        <f t="shared" si="0"/>
        <v>3860</v>
      </c>
      <c r="H50" s="332">
        <f>H52</f>
        <v>3860</v>
      </c>
      <c r="I50" s="526" t="s">
        <v>526</v>
      </c>
    </row>
    <row r="51" spans="1:9" s="320" customFormat="1" ht="10.5" customHeight="1" x14ac:dyDescent="0.2">
      <c r="A51" s="315"/>
      <c r="B51" s="305"/>
      <c r="C51" s="316"/>
      <c r="D51" s="317"/>
      <c r="E51" s="312" t="s">
        <v>198</v>
      </c>
      <c r="F51" s="319"/>
      <c r="G51" s="530">
        <f t="shared" si="0"/>
        <v>0</v>
      </c>
      <c r="H51" s="529"/>
      <c r="I51" s="526" t="s">
        <v>526</v>
      </c>
    </row>
    <row r="52" spans="1:9" s="314" customFormat="1" x14ac:dyDescent="0.2">
      <c r="A52" s="315">
        <v>2221</v>
      </c>
      <c r="B52" s="321" t="s">
        <v>350</v>
      </c>
      <c r="C52" s="322">
        <v>2</v>
      </c>
      <c r="D52" s="323">
        <v>1</v>
      </c>
      <c r="E52" s="312" t="s">
        <v>581</v>
      </c>
      <c r="F52" s="328" t="s">
        <v>582</v>
      </c>
      <c r="G52" s="530">
        <f t="shared" si="0"/>
        <v>3860</v>
      </c>
      <c r="H52" s="332">
        <v>3860</v>
      </c>
      <c r="I52" s="526" t="s">
        <v>526</v>
      </c>
    </row>
    <row r="53" spans="1:9" s="314" customFormat="1" x14ac:dyDescent="0.2">
      <c r="A53" s="315">
        <v>2230</v>
      </c>
      <c r="B53" s="305" t="s">
        <v>350</v>
      </c>
      <c r="C53" s="322">
        <v>3</v>
      </c>
      <c r="D53" s="323">
        <v>0</v>
      </c>
      <c r="E53" s="318" t="s">
        <v>583</v>
      </c>
      <c r="F53" s="334" t="s">
        <v>584</v>
      </c>
      <c r="G53" s="530">
        <f t="shared" si="0"/>
        <v>0</v>
      </c>
      <c r="H53" s="332"/>
      <c r="I53" s="526" t="s">
        <v>526</v>
      </c>
    </row>
    <row r="54" spans="1:9" s="320" customFormat="1" ht="10.5" customHeight="1" x14ac:dyDescent="0.2">
      <c r="A54" s="315"/>
      <c r="B54" s="305"/>
      <c r="C54" s="316"/>
      <c r="D54" s="317"/>
      <c r="E54" s="312" t="s">
        <v>198</v>
      </c>
      <c r="F54" s="319"/>
      <c r="G54" s="530">
        <f t="shared" si="0"/>
        <v>0</v>
      </c>
      <c r="H54" s="529"/>
      <c r="I54" s="526" t="s">
        <v>526</v>
      </c>
    </row>
    <row r="55" spans="1:9" s="314" customFormat="1" x14ac:dyDescent="0.2">
      <c r="A55" s="315">
        <v>2231</v>
      </c>
      <c r="B55" s="321" t="s">
        <v>350</v>
      </c>
      <c r="C55" s="322">
        <v>3</v>
      </c>
      <c r="D55" s="323">
        <v>1</v>
      </c>
      <c r="E55" s="312" t="s">
        <v>585</v>
      </c>
      <c r="F55" s="328" t="s">
        <v>586</v>
      </c>
      <c r="G55" s="530">
        <f t="shared" si="0"/>
        <v>0</v>
      </c>
      <c r="H55" s="332"/>
      <c r="I55" s="526" t="s">
        <v>526</v>
      </c>
    </row>
    <row r="56" spans="1:9" s="314" customFormat="1" ht="24" x14ac:dyDescent="0.2">
      <c r="A56" s="315">
        <v>2240</v>
      </c>
      <c r="B56" s="305" t="s">
        <v>350</v>
      </c>
      <c r="C56" s="316">
        <v>4</v>
      </c>
      <c r="D56" s="317">
        <v>0</v>
      </c>
      <c r="E56" s="318" t="s">
        <v>587</v>
      </c>
      <c r="F56" s="319" t="s">
        <v>588</v>
      </c>
      <c r="G56" s="530">
        <f t="shared" si="0"/>
        <v>0</v>
      </c>
      <c r="H56" s="332"/>
      <c r="I56" s="526" t="s">
        <v>526</v>
      </c>
    </row>
    <row r="57" spans="1:9" s="320" customFormat="1" ht="10.5" customHeight="1" x14ac:dyDescent="0.2">
      <c r="A57" s="315"/>
      <c r="B57" s="305"/>
      <c r="C57" s="316"/>
      <c r="D57" s="317"/>
      <c r="E57" s="312" t="s">
        <v>198</v>
      </c>
      <c r="F57" s="319"/>
      <c r="G57" s="530">
        <f t="shared" si="0"/>
        <v>0</v>
      </c>
      <c r="H57" s="529"/>
      <c r="I57" s="526" t="s">
        <v>526</v>
      </c>
    </row>
    <row r="58" spans="1:9" s="314" customFormat="1" ht="24" x14ac:dyDescent="0.2">
      <c r="A58" s="315">
        <v>2241</v>
      </c>
      <c r="B58" s="321" t="s">
        <v>350</v>
      </c>
      <c r="C58" s="322">
        <v>4</v>
      </c>
      <c r="D58" s="323">
        <v>1</v>
      </c>
      <c r="E58" s="312" t="s">
        <v>587</v>
      </c>
      <c r="F58" s="328" t="s">
        <v>588</v>
      </c>
      <c r="G58" s="530">
        <f t="shared" si="0"/>
        <v>0</v>
      </c>
      <c r="H58" s="332"/>
      <c r="I58" s="526" t="s">
        <v>526</v>
      </c>
    </row>
    <row r="59" spans="1:9" s="320" customFormat="1" ht="10.5" customHeight="1" x14ac:dyDescent="0.2">
      <c r="A59" s="315"/>
      <c r="B59" s="305"/>
      <c r="C59" s="316"/>
      <c r="D59" s="317"/>
      <c r="E59" s="312" t="s">
        <v>198</v>
      </c>
      <c r="F59" s="319"/>
      <c r="G59" s="530">
        <f t="shared" si="0"/>
        <v>0</v>
      </c>
      <c r="H59" s="529"/>
      <c r="I59" s="526" t="s">
        <v>526</v>
      </c>
    </row>
    <row r="60" spans="1:9" s="314" customFormat="1" ht="24" x14ac:dyDescent="0.2">
      <c r="A60" s="315">
        <v>2250</v>
      </c>
      <c r="B60" s="305" t="s">
        <v>350</v>
      </c>
      <c r="C60" s="316">
        <v>5</v>
      </c>
      <c r="D60" s="317">
        <v>0</v>
      </c>
      <c r="E60" s="318" t="s">
        <v>589</v>
      </c>
      <c r="F60" s="319" t="s">
        <v>590</v>
      </c>
      <c r="G60" s="530">
        <f t="shared" si="0"/>
        <v>0</v>
      </c>
      <c r="H60" s="332"/>
      <c r="I60" s="526" t="s">
        <v>526</v>
      </c>
    </row>
    <row r="61" spans="1:9" s="320" customFormat="1" ht="10.5" customHeight="1" x14ac:dyDescent="0.2">
      <c r="A61" s="315"/>
      <c r="B61" s="305"/>
      <c r="C61" s="316"/>
      <c r="D61" s="317"/>
      <c r="E61" s="312" t="s">
        <v>198</v>
      </c>
      <c r="F61" s="319"/>
      <c r="G61" s="530">
        <f t="shared" si="0"/>
        <v>0</v>
      </c>
      <c r="H61" s="529"/>
      <c r="I61" s="526" t="s">
        <v>526</v>
      </c>
    </row>
    <row r="62" spans="1:9" s="314" customFormat="1" x14ac:dyDescent="0.2">
      <c r="A62" s="315">
        <v>2251</v>
      </c>
      <c r="B62" s="321" t="s">
        <v>350</v>
      </c>
      <c r="C62" s="322">
        <v>5</v>
      </c>
      <c r="D62" s="323">
        <v>1</v>
      </c>
      <c r="E62" s="312" t="s">
        <v>589</v>
      </c>
      <c r="F62" s="328" t="s">
        <v>591</v>
      </c>
      <c r="G62" s="530">
        <f t="shared" si="0"/>
        <v>0</v>
      </c>
      <c r="H62" s="332"/>
      <c r="I62" s="526" t="s">
        <v>526</v>
      </c>
    </row>
    <row r="63" spans="1:9" s="310" customFormat="1" ht="58.5" customHeight="1" x14ac:dyDescent="0.2">
      <c r="A63" s="330">
        <v>2300</v>
      </c>
      <c r="B63" s="335" t="s">
        <v>351</v>
      </c>
      <c r="C63" s="316">
        <v>0</v>
      </c>
      <c r="D63" s="317">
        <v>0</v>
      </c>
      <c r="E63" s="336" t="s">
        <v>36</v>
      </c>
      <c r="F63" s="331" t="s">
        <v>592</v>
      </c>
      <c r="G63" s="530">
        <f t="shared" si="0"/>
        <v>0</v>
      </c>
      <c r="H63" s="332"/>
      <c r="I63" s="526" t="s">
        <v>526</v>
      </c>
    </row>
    <row r="64" spans="1:9" s="314" customFormat="1" ht="11.25" customHeight="1" x14ac:dyDescent="0.2">
      <c r="A64" s="311"/>
      <c r="B64" s="305"/>
      <c r="C64" s="306"/>
      <c r="D64" s="307"/>
      <c r="E64" s="312" t="s">
        <v>197</v>
      </c>
      <c r="F64" s="313"/>
      <c r="G64" s="530">
        <f t="shared" si="0"/>
        <v>0</v>
      </c>
      <c r="H64" s="332"/>
      <c r="I64" s="526" t="s">
        <v>526</v>
      </c>
    </row>
    <row r="65" spans="1:9" s="314" customFormat="1" x14ac:dyDescent="0.2">
      <c r="A65" s="315">
        <v>2310</v>
      </c>
      <c r="B65" s="335" t="s">
        <v>351</v>
      </c>
      <c r="C65" s="316">
        <v>1</v>
      </c>
      <c r="D65" s="317">
        <v>0</v>
      </c>
      <c r="E65" s="318" t="s">
        <v>119</v>
      </c>
      <c r="F65" s="319" t="s">
        <v>594</v>
      </c>
      <c r="G65" s="530">
        <f t="shared" si="0"/>
        <v>0</v>
      </c>
      <c r="H65" s="332"/>
      <c r="I65" s="526" t="s">
        <v>526</v>
      </c>
    </row>
    <row r="66" spans="1:9" s="320" customFormat="1" ht="10.5" customHeight="1" x14ac:dyDescent="0.2">
      <c r="A66" s="315"/>
      <c r="B66" s="305"/>
      <c r="C66" s="316"/>
      <c r="D66" s="317"/>
      <c r="E66" s="312" t="s">
        <v>198</v>
      </c>
      <c r="F66" s="319"/>
      <c r="G66" s="530">
        <f t="shared" si="0"/>
        <v>0</v>
      </c>
      <c r="H66" s="529"/>
      <c r="I66" s="526" t="s">
        <v>526</v>
      </c>
    </row>
    <row r="67" spans="1:9" s="314" customFormat="1" x14ac:dyDescent="0.2">
      <c r="A67" s="315">
        <v>2311</v>
      </c>
      <c r="B67" s="337" t="s">
        <v>351</v>
      </c>
      <c r="C67" s="322">
        <v>1</v>
      </c>
      <c r="D67" s="323">
        <v>1</v>
      </c>
      <c r="E67" s="312" t="s">
        <v>593</v>
      </c>
      <c r="F67" s="328" t="s">
        <v>595</v>
      </c>
      <c r="G67" s="530">
        <f t="shared" si="0"/>
        <v>0</v>
      </c>
      <c r="H67" s="332"/>
      <c r="I67" s="526" t="s">
        <v>526</v>
      </c>
    </row>
    <row r="68" spans="1:9" s="314" customFormat="1" x14ac:dyDescent="0.2">
      <c r="A68" s="315">
        <v>2312</v>
      </c>
      <c r="B68" s="337" t="s">
        <v>351</v>
      </c>
      <c r="C68" s="322">
        <v>1</v>
      </c>
      <c r="D68" s="323">
        <v>2</v>
      </c>
      <c r="E68" s="312" t="s">
        <v>120</v>
      </c>
      <c r="F68" s="328"/>
      <c r="G68" s="530">
        <f t="shared" si="0"/>
        <v>0</v>
      </c>
      <c r="H68" s="332"/>
      <c r="I68" s="526" t="s">
        <v>526</v>
      </c>
    </row>
    <row r="69" spans="1:9" s="314" customFormat="1" x14ac:dyDescent="0.2">
      <c r="A69" s="315">
        <v>2313</v>
      </c>
      <c r="B69" s="337" t="s">
        <v>351</v>
      </c>
      <c r="C69" s="322">
        <v>1</v>
      </c>
      <c r="D69" s="323">
        <v>3</v>
      </c>
      <c r="E69" s="312" t="s">
        <v>121</v>
      </c>
      <c r="F69" s="328"/>
      <c r="G69" s="530">
        <f t="shared" si="0"/>
        <v>0</v>
      </c>
      <c r="H69" s="332"/>
      <c r="I69" s="526" t="s">
        <v>526</v>
      </c>
    </row>
    <row r="70" spans="1:9" s="314" customFormat="1" x14ac:dyDescent="0.2">
      <c r="A70" s="315">
        <v>2320</v>
      </c>
      <c r="B70" s="335" t="s">
        <v>351</v>
      </c>
      <c r="C70" s="316">
        <v>2</v>
      </c>
      <c r="D70" s="317">
        <v>0</v>
      </c>
      <c r="E70" s="318" t="s">
        <v>122</v>
      </c>
      <c r="F70" s="319" t="s">
        <v>596</v>
      </c>
      <c r="G70" s="530">
        <f t="shared" si="0"/>
        <v>0</v>
      </c>
      <c r="H70" s="332"/>
      <c r="I70" s="526" t="s">
        <v>526</v>
      </c>
    </row>
    <row r="71" spans="1:9" s="320" customFormat="1" ht="10.5" customHeight="1" x14ac:dyDescent="0.2">
      <c r="A71" s="315"/>
      <c r="B71" s="305"/>
      <c r="C71" s="316"/>
      <c r="D71" s="317"/>
      <c r="E71" s="312" t="s">
        <v>198</v>
      </c>
      <c r="F71" s="319"/>
      <c r="G71" s="530">
        <f t="shared" si="0"/>
        <v>0</v>
      </c>
      <c r="H71" s="529"/>
      <c r="I71" s="526" t="s">
        <v>526</v>
      </c>
    </row>
    <row r="72" spans="1:9" s="314" customFormat="1" x14ac:dyDescent="0.2">
      <c r="A72" s="315">
        <v>2321</v>
      </c>
      <c r="B72" s="337" t="s">
        <v>351</v>
      </c>
      <c r="C72" s="322">
        <v>2</v>
      </c>
      <c r="D72" s="323">
        <v>1</v>
      </c>
      <c r="E72" s="312" t="s">
        <v>123</v>
      </c>
      <c r="F72" s="328" t="s">
        <v>597</v>
      </c>
      <c r="G72" s="530">
        <f t="shared" si="0"/>
        <v>0</v>
      </c>
      <c r="H72" s="332"/>
      <c r="I72" s="526" t="s">
        <v>526</v>
      </c>
    </row>
    <row r="73" spans="1:9" s="314" customFormat="1" ht="24" x14ac:dyDescent="0.2">
      <c r="A73" s="315">
        <v>2330</v>
      </c>
      <c r="B73" s="335" t="s">
        <v>351</v>
      </c>
      <c r="C73" s="316">
        <v>3</v>
      </c>
      <c r="D73" s="317">
        <v>0</v>
      </c>
      <c r="E73" s="318" t="s">
        <v>124</v>
      </c>
      <c r="F73" s="319" t="s">
        <v>598</v>
      </c>
      <c r="G73" s="530">
        <f t="shared" ref="G73:G136" si="1">H73</f>
        <v>0</v>
      </c>
      <c r="H73" s="332"/>
      <c r="I73" s="526" t="s">
        <v>526</v>
      </c>
    </row>
    <row r="74" spans="1:9" s="320" customFormat="1" ht="10.5" customHeight="1" x14ac:dyDescent="0.2">
      <c r="A74" s="315"/>
      <c r="B74" s="305"/>
      <c r="C74" s="316"/>
      <c r="D74" s="317"/>
      <c r="E74" s="312" t="s">
        <v>198</v>
      </c>
      <c r="F74" s="319"/>
      <c r="G74" s="530">
        <f t="shared" si="1"/>
        <v>0</v>
      </c>
      <c r="H74" s="529"/>
      <c r="I74" s="526" t="s">
        <v>526</v>
      </c>
    </row>
    <row r="75" spans="1:9" s="314" customFormat="1" x14ac:dyDescent="0.2">
      <c r="A75" s="315">
        <v>2331</v>
      </c>
      <c r="B75" s="337" t="s">
        <v>351</v>
      </c>
      <c r="C75" s="322">
        <v>3</v>
      </c>
      <c r="D75" s="323">
        <v>1</v>
      </c>
      <c r="E75" s="312" t="s">
        <v>599</v>
      </c>
      <c r="F75" s="328" t="s">
        <v>600</v>
      </c>
      <c r="G75" s="530">
        <f t="shared" si="1"/>
        <v>0</v>
      </c>
      <c r="H75" s="332"/>
      <c r="I75" s="526" t="s">
        <v>526</v>
      </c>
    </row>
    <row r="76" spans="1:9" s="314" customFormat="1" x14ac:dyDescent="0.2">
      <c r="A76" s="315">
        <v>2332</v>
      </c>
      <c r="B76" s="337" t="s">
        <v>351</v>
      </c>
      <c r="C76" s="322">
        <v>3</v>
      </c>
      <c r="D76" s="323">
        <v>2</v>
      </c>
      <c r="E76" s="312" t="s">
        <v>125</v>
      </c>
      <c r="F76" s="328"/>
      <c r="G76" s="530">
        <f t="shared" si="1"/>
        <v>0</v>
      </c>
      <c r="H76" s="332"/>
      <c r="I76" s="526" t="s">
        <v>526</v>
      </c>
    </row>
    <row r="77" spans="1:9" s="314" customFormat="1" x14ac:dyDescent="0.2">
      <c r="A77" s="315">
        <v>2340</v>
      </c>
      <c r="B77" s="335" t="s">
        <v>351</v>
      </c>
      <c r="C77" s="316">
        <v>4</v>
      </c>
      <c r="D77" s="317">
        <v>0</v>
      </c>
      <c r="E77" s="318" t="s">
        <v>126</v>
      </c>
      <c r="F77" s="328"/>
      <c r="G77" s="530">
        <f t="shared" si="1"/>
        <v>0</v>
      </c>
      <c r="H77" s="332"/>
      <c r="I77" s="526" t="s">
        <v>526</v>
      </c>
    </row>
    <row r="78" spans="1:9" s="320" customFormat="1" ht="10.5" customHeight="1" x14ac:dyDescent="0.2">
      <c r="A78" s="315"/>
      <c r="B78" s="305"/>
      <c r="C78" s="316"/>
      <c r="D78" s="317"/>
      <c r="E78" s="312" t="s">
        <v>198</v>
      </c>
      <c r="F78" s="319"/>
      <c r="G78" s="530">
        <f t="shared" si="1"/>
        <v>0</v>
      </c>
      <c r="H78" s="529"/>
      <c r="I78" s="526" t="s">
        <v>526</v>
      </c>
    </row>
    <row r="79" spans="1:9" s="314" customFormat="1" x14ac:dyDescent="0.2">
      <c r="A79" s="315">
        <v>2341</v>
      </c>
      <c r="B79" s="337" t="s">
        <v>351</v>
      </c>
      <c r="C79" s="322">
        <v>4</v>
      </c>
      <c r="D79" s="323">
        <v>1</v>
      </c>
      <c r="E79" s="312" t="s">
        <v>126</v>
      </c>
      <c r="F79" s="328"/>
      <c r="G79" s="530">
        <f t="shared" si="1"/>
        <v>0</v>
      </c>
      <c r="H79" s="332"/>
      <c r="I79" s="526" t="s">
        <v>526</v>
      </c>
    </row>
    <row r="80" spans="1:9" s="314" customFormat="1" x14ac:dyDescent="0.2">
      <c r="A80" s="315">
        <v>2350</v>
      </c>
      <c r="B80" s="335" t="s">
        <v>351</v>
      </c>
      <c r="C80" s="316">
        <v>5</v>
      </c>
      <c r="D80" s="317">
        <v>0</v>
      </c>
      <c r="E80" s="318" t="s">
        <v>601</v>
      </c>
      <c r="F80" s="319" t="s">
        <v>602</v>
      </c>
      <c r="G80" s="530">
        <f t="shared" si="1"/>
        <v>0</v>
      </c>
      <c r="H80" s="332"/>
      <c r="I80" s="526" t="s">
        <v>526</v>
      </c>
    </row>
    <row r="81" spans="1:9" s="320" customFormat="1" ht="10.5" customHeight="1" x14ac:dyDescent="0.2">
      <c r="A81" s="315"/>
      <c r="B81" s="305"/>
      <c r="C81" s="316"/>
      <c r="D81" s="317"/>
      <c r="E81" s="312" t="s">
        <v>198</v>
      </c>
      <c r="F81" s="319"/>
      <c r="G81" s="530">
        <f t="shared" si="1"/>
        <v>0</v>
      </c>
      <c r="H81" s="529"/>
      <c r="I81" s="526" t="s">
        <v>526</v>
      </c>
    </row>
    <row r="82" spans="1:9" s="314" customFormat="1" x14ac:dyDescent="0.2">
      <c r="A82" s="315">
        <v>2351</v>
      </c>
      <c r="B82" s="337" t="s">
        <v>351</v>
      </c>
      <c r="C82" s="322">
        <v>5</v>
      </c>
      <c r="D82" s="323">
        <v>1</v>
      </c>
      <c r="E82" s="312" t="s">
        <v>603</v>
      </c>
      <c r="F82" s="328" t="s">
        <v>602</v>
      </c>
      <c r="G82" s="530">
        <f t="shared" si="1"/>
        <v>0</v>
      </c>
      <c r="H82" s="332"/>
      <c r="I82" s="526" t="s">
        <v>526</v>
      </c>
    </row>
    <row r="83" spans="1:9" s="314" customFormat="1" ht="36" x14ac:dyDescent="0.2">
      <c r="A83" s="315">
        <v>2360</v>
      </c>
      <c r="B83" s="335" t="s">
        <v>351</v>
      </c>
      <c r="C83" s="316">
        <v>6</v>
      </c>
      <c r="D83" s="317">
        <v>0</v>
      </c>
      <c r="E83" s="318" t="s">
        <v>231</v>
      </c>
      <c r="F83" s="319" t="s">
        <v>604</v>
      </c>
      <c r="G83" s="530">
        <f t="shared" si="1"/>
        <v>0</v>
      </c>
      <c r="H83" s="332"/>
      <c r="I83" s="526" t="s">
        <v>526</v>
      </c>
    </row>
    <row r="84" spans="1:9" s="320" customFormat="1" ht="10.5" customHeight="1" x14ac:dyDescent="0.2">
      <c r="A84" s="315"/>
      <c r="B84" s="305"/>
      <c r="C84" s="316"/>
      <c r="D84" s="317"/>
      <c r="E84" s="312" t="s">
        <v>198</v>
      </c>
      <c r="F84" s="319"/>
      <c r="G84" s="530">
        <f t="shared" si="1"/>
        <v>0</v>
      </c>
      <c r="H84" s="529"/>
      <c r="I84" s="526" t="s">
        <v>526</v>
      </c>
    </row>
    <row r="85" spans="1:9" s="314" customFormat="1" ht="36" x14ac:dyDescent="0.2">
      <c r="A85" s="315">
        <v>2361</v>
      </c>
      <c r="B85" s="337" t="s">
        <v>351</v>
      </c>
      <c r="C85" s="322">
        <v>6</v>
      </c>
      <c r="D85" s="323">
        <v>1</v>
      </c>
      <c r="E85" s="312" t="s">
        <v>231</v>
      </c>
      <c r="F85" s="328" t="s">
        <v>605</v>
      </c>
      <c r="G85" s="530">
        <f t="shared" si="1"/>
        <v>0</v>
      </c>
      <c r="H85" s="332"/>
      <c r="I85" s="526" t="s">
        <v>526</v>
      </c>
    </row>
    <row r="86" spans="1:9" s="314" customFormat="1" ht="28.5" x14ac:dyDescent="0.2">
      <c r="A86" s="315">
        <v>2370</v>
      </c>
      <c r="B86" s="335" t="s">
        <v>351</v>
      </c>
      <c r="C86" s="316">
        <v>7</v>
      </c>
      <c r="D86" s="317">
        <v>0</v>
      </c>
      <c r="E86" s="318" t="s">
        <v>232</v>
      </c>
      <c r="F86" s="319" t="s">
        <v>606</v>
      </c>
      <c r="G86" s="530">
        <f t="shared" si="1"/>
        <v>0</v>
      </c>
      <c r="H86" s="332"/>
      <c r="I86" s="526" t="s">
        <v>526</v>
      </c>
    </row>
    <row r="87" spans="1:9" s="320" customFormat="1" ht="10.5" customHeight="1" x14ac:dyDescent="0.2">
      <c r="A87" s="315"/>
      <c r="B87" s="305"/>
      <c r="C87" s="316"/>
      <c r="D87" s="317"/>
      <c r="E87" s="312" t="s">
        <v>198</v>
      </c>
      <c r="F87" s="319"/>
      <c r="G87" s="530">
        <f t="shared" si="1"/>
        <v>0</v>
      </c>
      <c r="H87" s="529"/>
      <c r="I87" s="526" t="s">
        <v>526</v>
      </c>
    </row>
    <row r="88" spans="1:9" s="314" customFormat="1" ht="24" x14ac:dyDescent="0.2">
      <c r="A88" s="315">
        <v>2371</v>
      </c>
      <c r="B88" s="337" t="s">
        <v>351</v>
      </c>
      <c r="C88" s="322">
        <v>7</v>
      </c>
      <c r="D88" s="323">
        <v>1</v>
      </c>
      <c r="E88" s="312" t="s">
        <v>233</v>
      </c>
      <c r="F88" s="328" t="s">
        <v>607</v>
      </c>
      <c r="G88" s="530">
        <f t="shared" si="1"/>
        <v>0</v>
      </c>
      <c r="H88" s="332"/>
      <c r="I88" s="526" t="s">
        <v>526</v>
      </c>
    </row>
    <row r="89" spans="1:9" s="310" customFormat="1" ht="52.5" customHeight="1" x14ac:dyDescent="0.2">
      <c r="A89" s="330">
        <v>2400</v>
      </c>
      <c r="B89" s="335" t="s">
        <v>355</v>
      </c>
      <c r="C89" s="316">
        <v>0</v>
      </c>
      <c r="D89" s="317">
        <v>0</v>
      </c>
      <c r="E89" s="336" t="s">
        <v>37</v>
      </c>
      <c r="F89" s="331" t="s">
        <v>608</v>
      </c>
      <c r="G89" s="532">
        <f t="shared" si="1"/>
        <v>29560</v>
      </c>
      <c r="H89" s="531">
        <f>H95+H114+H101</f>
        <v>29560</v>
      </c>
      <c r="I89" s="526" t="s">
        <v>526</v>
      </c>
    </row>
    <row r="90" spans="1:9" s="314" customFormat="1" ht="11.25" customHeight="1" x14ac:dyDescent="0.2">
      <c r="A90" s="311"/>
      <c r="B90" s="305"/>
      <c r="C90" s="306"/>
      <c r="D90" s="307"/>
      <c r="E90" s="312" t="s">
        <v>197</v>
      </c>
      <c r="F90" s="313"/>
      <c r="G90" s="530">
        <f t="shared" si="1"/>
        <v>0</v>
      </c>
      <c r="H90" s="332"/>
      <c r="I90" s="526" t="s">
        <v>526</v>
      </c>
    </row>
    <row r="91" spans="1:9" s="314" customFormat="1" ht="36" x14ac:dyDescent="0.2">
      <c r="A91" s="315">
        <v>2410</v>
      </c>
      <c r="B91" s="335" t="s">
        <v>355</v>
      </c>
      <c r="C91" s="316">
        <v>1</v>
      </c>
      <c r="D91" s="317">
        <v>0</v>
      </c>
      <c r="E91" s="318" t="s">
        <v>609</v>
      </c>
      <c r="F91" s="319" t="s">
        <v>612</v>
      </c>
      <c r="G91" s="530">
        <f t="shared" si="1"/>
        <v>0</v>
      </c>
      <c r="H91" s="332"/>
      <c r="I91" s="526" t="s">
        <v>526</v>
      </c>
    </row>
    <row r="92" spans="1:9" s="320" customFormat="1" ht="10.5" customHeight="1" x14ac:dyDescent="0.2">
      <c r="A92" s="315"/>
      <c r="B92" s="305"/>
      <c r="C92" s="316"/>
      <c r="D92" s="317"/>
      <c r="E92" s="312" t="s">
        <v>198</v>
      </c>
      <c r="F92" s="319"/>
      <c r="G92" s="530">
        <f t="shared" si="1"/>
        <v>0</v>
      </c>
      <c r="H92" s="529"/>
      <c r="I92" s="526" t="s">
        <v>526</v>
      </c>
    </row>
    <row r="93" spans="1:9" s="314" customFormat="1" ht="24" x14ac:dyDescent="0.2">
      <c r="A93" s="315">
        <v>2411</v>
      </c>
      <c r="B93" s="337" t="s">
        <v>355</v>
      </c>
      <c r="C93" s="322">
        <v>1</v>
      </c>
      <c r="D93" s="323">
        <v>1</v>
      </c>
      <c r="E93" s="312" t="s">
        <v>613</v>
      </c>
      <c r="F93" s="324" t="s">
        <v>614</v>
      </c>
      <c r="G93" s="530">
        <f t="shared" si="1"/>
        <v>0</v>
      </c>
      <c r="H93" s="332"/>
      <c r="I93" s="526" t="s">
        <v>526</v>
      </c>
    </row>
    <row r="94" spans="1:9" s="314" customFormat="1" ht="24" x14ac:dyDescent="0.2">
      <c r="A94" s="315">
        <v>2412</v>
      </c>
      <c r="B94" s="337" t="s">
        <v>355</v>
      </c>
      <c r="C94" s="322">
        <v>1</v>
      </c>
      <c r="D94" s="323">
        <v>2</v>
      </c>
      <c r="E94" s="312" t="s">
        <v>615</v>
      </c>
      <c r="F94" s="328" t="s">
        <v>616</v>
      </c>
      <c r="G94" s="530">
        <f t="shared" si="1"/>
        <v>0</v>
      </c>
      <c r="H94" s="332"/>
      <c r="I94" s="526" t="s">
        <v>526</v>
      </c>
    </row>
    <row r="95" spans="1:9" s="314" customFormat="1" ht="36" x14ac:dyDescent="0.2">
      <c r="A95" s="315">
        <v>2420</v>
      </c>
      <c r="B95" s="335" t="s">
        <v>355</v>
      </c>
      <c r="C95" s="316">
        <v>2</v>
      </c>
      <c r="D95" s="317">
        <v>0</v>
      </c>
      <c r="E95" s="318" t="s">
        <v>617</v>
      </c>
      <c r="F95" s="319" t="s">
        <v>618</v>
      </c>
      <c r="G95" s="532">
        <f t="shared" si="1"/>
        <v>5060</v>
      </c>
      <c r="H95" s="529">
        <f>H97</f>
        <v>5060</v>
      </c>
      <c r="I95" s="526" t="s">
        <v>526</v>
      </c>
    </row>
    <row r="96" spans="1:9" s="320" customFormat="1" ht="10.5" customHeight="1" x14ac:dyDescent="0.2">
      <c r="A96" s="315"/>
      <c r="B96" s="305"/>
      <c r="C96" s="316"/>
      <c r="D96" s="317"/>
      <c r="E96" s="312" t="s">
        <v>198</v>
      </c>
      <c r="F96" s="319"/>
      <c r="G96" s="530">
        <f t="shared" si="1"/>
        <v>0</v>
      </c>
      <c r="H96" s="529"/>
      <c r="I96" s="526" t="s">
        <v>526</v>
      </c>
    </row>
    <row r="97" spans="1:9" s="314" customFormat="1" x14ac:dyDescent="0.2">
      <c r="A97" s="315">
        <v>2421</v>
      </c>
      <c r="B97" s="337" t="s">
        <v>355</v>
      </c>
      <c r="C97" s="322">
        <v>2</v>
      </c>
      <c r="D97" s="323">
        <v>1</v>
      </c>
      <c r="E97" s="312" t="s">
        <v>619</v>
      </c>
      <c r="F97" s="328" t="s">
        <v>620</v>
      </c>
      <c r="G97" s="530">
        <f t="shared" si="1"/>
        <v>5060</v>
      </c>
      <c r="H97" s="332">
        <f>5560-500</f>
        <v>5060</v>
      </c>
      <c r="I97" s="526" t="s">
        <v>526</v>
      </c>
    </row>
    <row r="98" spans="1:9" s="314" customFormat="1" x14ac:dyDescent="0.2">
      <c r="A98" s="315">
        <v>2422</v>
      </c>
      <c r="B98" s="337" t="s">
        <v>355</v>
      </c>
      <c r="C98" s="322">
        <v>2</v>
      </c>
      <c r="D98" s="323">
        <v>2</v>
      </c>
      <c r="E98" s="312" t="s">
        <v>621</v>
      </c>
      <c r="F98" s="328" t="s">
        <v>622</v>
      </c>
      <c r="G98" s="530">
        <f t="shared" si="1"/>
        <v>0</v>
      </c>
      <c r="H98" s="332"/>
      <c r="I98" s="526" t="s">
        <v>526</v>
      </c>
    </row>
    <row r="99" spans="1:9" s="314" customFormat="1" x14ac:dyDescent="0.2">
      <c r="A99" s="315">
        <v>2423</v>
      </c>
      <c r="B99" s="337" t="s">
        <v>355</v>
      </c>
      <c r="C99" s="322">
        <v>2</v>
      </c>
      <c r="D99" s="323">
        <v>3</v>
      </c>
      <c r="E99" s="312" t="s">
        <v>623</v>
      </c>
      <c r="F99" s="328" t="s">
        <v>624</v>
      </c>
      <c r="G99" s="530">
        <f t="shared" si="1"/>
        <v>0</v>
      </c>
      <c r="H99" s="332"/>
      <c r="I99" s="526" t="s">
        <v>526</v>
      </c>
    </row>
    <row r="100" spans="1:9" s="314" customFormat="1" x14ac:dyDescent="0.2">
      <c r="A100" s="315">
        <v>2424</v>
      </c>
      <c r="B100" s="337" t="s">
        <v>355</v>
      </c>
      <c r="C100" s="322">
        <v>2</v>
      </c>
      <c r="D100" s="323">
        <v>4</v>
      </c>
      <c r="E100" s="312" t="s">
        <v>356</v>
      </c>
      <c r="F100" s="328"/>
      <c r="G100" s="530">
        <f t="shared" si="1"/>
        <v>0</v>
      </c>
      <c r="H100" s="332"/>
      <c r="I100" s="526" t="s">
        <v>526</v>
      </c>
    </row>
    <row r="101" spans="1:9" s="314" customFormat="1" x14ac:dyDescent="0.2">
      <c r="A101" s="315">
        <v>2430</v>
      </c>
      <c r="B101" s="335" t="s">
        <v>355</v>
      </c>
      <c r="C101" s="316">
        <v>3</v>
      </c>
      <c r="D101" s="317">
        <v>0</v>
      </c>
      <c r="E101" s="318" t="s">
        <v>625</v>
      </c>
      <c r="F101" s="319" t="s">
        <v>626</v>
      </c>
      <c r="G101" s="532">
        <f t="shared" si="1"/>
        <v>2500</v>
      </c>
      <c r="H101" s="529">
        <f>H108</f>
        <v>2500</v>
      </c>
      <c r="I101" s="526" t="s">
        <v>526</v>
      </c>
    </row>
    <row r="102" spans="1:9" s="320" customFormat="1" ht="10.5" customHeight="1" x14ac:dyDescent="0.2">
      <c r="A102" s="315"/>
      <c r="B102" s="305"/>
      <c r="C102" s="316"/>
      <c r="D102" s="317"/>
      <c r="E102" s="312" t="s">
        <v>198</v>
      </c>
      <c r="F102" s="319"/>
      <c r="G102" s="530">
        <f t="shared" si="1"/>
        <v>0</v>
      </c>
      <c r="H102" s="529"/>
      <c r="I102" s="526" t="s">
        <v>526</v>
      </c>
    </row>
    <row r="103" spans="1:9" s="314" customFormat="1" x14ac:dyDescent="0.2">
      <c r="A103" s="315">
        <v>2431</v>
      </c>
      <c r="B103" s="337" t="s">
        <v>355</v>
      </c>
      <c r="C103" s="322">
        <v>3</v>
      </c>
      <c r="D103" s="323">
        <v>1</v>
      </c>
      <c r="E103" s="312" t="s">
        <v>627</v>
      </c>
      <c r="F103" s="328" t="s">
        <v>628</v>
      </c>
      <c r="G103" s="530">
        <f t="shared" si="1"/>
        <v>0</v>
      </c>
      <c r="H103" s="332"/>
      <c r="I103" s="526" t="s">
        <v>526</v>
      </c>
    </row>
    <row r="104" spans="1:9" s="314" customFormat="1" x14ac:dyDescent="0.2">
      <c r="A104" s="315">
        <v>2432</v>
      </c>
      <c r="B104" s="337" t="s">
        <v>355</v>
      </c>
      <c r="C104" s="322">
        <v>3</v>
      </c>
      <c r="D104" s="323">
        <v>2</v>
      </c>
      <c r="E104" s="312" t="s">
        <v>629</v>
      </c>
      <c r="F104" s="328" t="s">
        <v>630</v>
      </c>
      <c r="G104" s="530">
        <f t="shared" si="1"/>
        <v>0</v>
      </c>
      <c r="H104" s="332"/>
      <c r="I104" s="526" t="s">
        <v>526</v>
      </c>
    </row>
    <row r="105" spans="1:9" s="314" customFormat="1" x14ac:dyDescent="0.2">
      <c r="A105" s="315">
        <v>2433</v>
      </c>
      <c r="B105" s="337" t="s">
        <v>355</v>
      </c>
      <c r="C105" s="322">
        <v>3</v>
      </c>
      <c r="D105" s="323">
        <v>3</v>
      </c>
      <c r="E105" s="312" t="s">
        <v>631</v>
      </c>
      <c r="F105" s="328" t="s">
        <v>632</v>
      </c>
      <c r="G105" s="530">
        <f t="shared" si="1"/>
        <v>0</v>
      </c>
      <c r="H105" s="332"/>
      <c r="I105" s="526" t="s">
        <v>526</v>
      </c>
    </row>
    <row r="106" spans="1:9" s="314" customFormat="1" x14ac:dyDescent="0.2">
      <c r="A106" s="315">
        <v>2434</v>
      </c>
      <c r="B106" s="337" t="s">
        <v>355</v>
      </c>
      <c r="C106" s="322">
        <v>3</v>
      </c>
      <c r="D106" s="323">
        <v>4</v>
      </c>
      <c r="E106" s="312" t="s">
        <v>633</v>
      </c>
      <c r="F106" s="328" t="s">
        <v>634</v>
      </c>
      <c r="G106" s="530">
        <f t="shared" si="1"/>
        <v>0</v>
      </c>
      <c r="H106" s="332"/>
      <c r="I106" s="526" t="s">
        <v>526</v>
      </c>
    </row>
    <row r="107" spans="1:9" s="314" customFormat="1" x14ac:dyDescent="0.2">
      <c r="A107" s="315">
        <v>2435</v>
      </c>
      <c r="B107" s="337" t="s">
        <v>355</v>
      </c>
      <c r="C107" s="322">
        <v>3</v>
      </c>
      <c r="D107" s="323">
        <v>5</v>
      </c>
      <c r="E107" s="312" t="s">
        <v>635</v>
      </c>
      <c r="F107" s="328" t="s">
        <v>636</v>
      </c>
      <c r="G107" s="530">
        <f t="shared" si="1"/>
        <v>0</v>
      </c>
      <c r="H107" s="332"/>
      <c r="I107" s="526" t="s">
        <v>526</v>
      </c>
    </row>
    <row r="108" spans="1:9" s="314" customFormat="1" x14ac:dyDescent="0.2">
      <c r="A108" s="315">
        <v>2436</v>
      </c>
      <c r="B108" s="337" t="s">
        <v>355</v>
      </c>
      <c r="C108" s="322">
        <v>3</v>
      </c>
      <c r="D108" s="323">
        <v>6</v>
      </c>
      <c r="E108" s="312" t="s">
        <v>637</v>
      </c>
      <c r="F108" s="328" t="s">
        <v>638</v>
      </c>
      <c r="G108" s="530">
        <f t="shared" si="1"/>
        <v>2500</v>
      </c>
      <c r="H108" s="332">
        <f>3000-500</f>
        <v>2500</v>
      </c>
      <c r="I108" s="526" t="s">
        <v>526</v>
      </c>
    </row>
    <row r="109" spans="1:9" s="314" customFormat="1" ht="24" x14ac:dyDescent="0.2">
      <c r="A109" s="315">
        <v>2440</v>
      </c>
      <c r="B109" s="335" t="s">
        <v>355</v>
      </c>
      <c r="C109" s="316">
        <v>4</v>
      </c>
      <c r="D109" s="317">
        <v>0</v>
      </c>
      <c r="E109" s="318" t="s">
        <v>639</v>
      </c>
      <c r="F109" s="319" t="s">
        <v>640</v>
      </c>
      <c r="G109" s="530">
        <f t="shared" si="1"/>
        <v>0</v>
      </c>
      <c r="H109" s="332"/>
      <c r="I109" s="526" t="s">
        <v>526</v>
      </c>
    </row>
    <row r="110" spans="1:9" s="320" customFormat="1" ht="10.5" customHeight="1" x14ac:dyDescent="0.2">
      <c r="A110" s="315"/>
      <c r="B110" s="305"/>
      <c r="C110" s="316"/>
      <c r="D110" s="317"/>
      <c r="E110" s="312" t="s">
        <v>198</v>
      </c>
      <c r="F110" s="319"/>
      <c r="G110" s="530">
        <f t="shared" si="1"/>
        <v>0</v>
      </c>
      <c r="H110" s="529"/>
      <c r="I110" s="526" t="s">
        <v>526</v>
      </c>
    </row>
    <row r="111" spans="1:9" s="314" customFormat="1" ht="28.5" x14ac:dyDescent="0.2">
      <c r="A111" s="315">
        <v>2441</v>
      </c>
      <c r="B111" s="337" t="s">
        <v>355</v>
      </c>
      <c r="C111" s="322">
        <v>4</v>
      </c>
      <c r="D111" s="323">
        <v>1</v>
      </c>
      <c r="E111" s="312" t="s">
        <v>641</v>
      </c>
      <c r="F111" s="328" t="s">
        <v>642</v>
      </c>
      <c r="G111" s="530">
        <f t="shared" si="1"/>
        <v>0</v>
      </c>
      <c r="H111" s="332"/>
      <c r="I111" s="526" t="s">
        <v>526</v>
      </c>
    </row>
    <row r="112" spans="1:9" s="314" customFormat="1" x14ac:dyDescent="0.2">
      <c r="A112" s="315">
        <v>2442</v>
      </c>
      <c r="B112" s="337" t="s">
        <v>355</v>
      </c>
      <c r="C112" s="322">
        <v>4</v>
      </c>
      <c r="D112" s="323">
        <v>2</v>
      </c>
      <c r="E112" s="312" t="s">
        <v>643</v>
      </c>
      <c r="F112" s="328" t="s">
        <v>644</v>
      </c>
      <c r="G112" s="530">
        <f t="shared" si="1"/>
        <v>0</v>
      </c>
      <c r="H112" s="332"/>
      <c r="I112" s="526" t="s">
        <v>526</v>
      </c>
    </row>
    <row r="113" spans="1:9" s="314" customFormat="1" x14ac:dyDescent="0.2">
      <c r="A113" s="315">
        <v>2443</v>
      </c>
      <c r="B113" s="337" t="s">
        <v>355</v>
      </c>
      <c r="C113" s="322">
        <v>4</v>
      </c>
      <c r="D113" s="323">
        <v>3</v>
      </c>
      <c r="E113" s="312" t="s">
        <v>645</v>
      </c>
      <c r="F113" s="328" t="s">
        <v>646</v>
      </c>
      <c r="G113" s="530">
        <f t="shared" si="1"/>
        <v>0</v>
      </c>
      <c r="H113" s="332"/>
      <c r="I113" s="526" t="s">
        <v>526</v>
      </c>
    </row>
    <row r="114" spans="1:9" s="314" customFormat="1" x14ac:dyDescent="0.2">
      <c r="A114" s="315">
        <v>2450</v>
      </c>
      <c r="B114" s="335" t="s">
        <v>355</v>
      </c>
      <c r="C114" s="316">
        <v>5</v>
      </c>
      <c r="D114" s="317">
        <v>0</v>
      </c>
      <c r="E114" s="318" t="s">
        <v>647</v>
      </c>
      <c r="F114" s="334" t="s">
        <v>648</v>
      </c>
      <c r="G114" s="532">
        <f t="shared" si="1"/>
        <v>22000</v>
      </c>
      <c r="H114" s="531">
        <f>H116</f>
        <v>22000</v>
      </c>
      <c r="I114" s="526" t="s">
        <v>526</v>
      </c>
    </row>
    <row r="115" spans="1:9" s="320" customFormat="1" ht="10.5" customHeight="1" x14ac:dyDescent="0.2">
      <c r="A115" s="315"/>
      <c r="B115" s="305"/>
      <c r="C115" s="316"/>
      <c r="D115" s="317"/>
      <c r="E115" s="312" t="s">
        <v>198</v>
      </c>
      <c r="F115" s="319"/>
      <c r="G115" s="530">
        <f t="shared" si="1"/>
        <v>0</v>
      </c>
      <c r="H115" s="531"/>
      <c r="I115" s="526" t="s">
        <v>526</v>
      </c>
    </row>
    <row r="116" spans="1:9" s="314" customFormat="1" x14ac:dyDescent="0.2">
      <c r="A116" s="315">
        <v>2451</v>
      </c>
      <c r="B116" s="337" t="s">
        <v>355</v>
      </c>
      <c r="C116" s="322">
        <v>5</v>
      </c>
      <c r="D116" s="323">
        <v>1</v>
      </c>
      <c r="E116" s="312" t="s">
        <v>649</v>
      </c>
      <c r="F116" s="328" t="s">
        <v>650</v>
      </c>
      <c r="G116" s="530">
        <f t="shared" si="1"/>
        <v>22000</v>
      </c>
      <c r="H116" s="339">
        <v>22000</v>
      </c>
      <c r="I116" s="526" t="s">
        <v>526</v>
      </c>
    </row>
    <row r="117" spans="1:9" s="314" customFormat="1" x14ac:dyDescent="0.2">
      <c r="A117" s="315">
        <v>2452</v>
      </c>
      <c r="B117" s="337" t="s">
        <v>355</v>
      </c>
      <c r="C117" s="322">
        <v>5</v>
      </c>
      <c r="D117" s="323">
        <v>2</v>
      </c>
      <c r="E117" s="312" t="s">
        <v>651</v>
      </c>
      <c r="F117" s="328" t="s">
        <v>654</v>
      </c>
      <c r="G117" s="530">
        <f t="shared" si="1"/>
        <v>0</v>
      </c>
      <c r="H117" s="332"/>
      <c r="I117" s="526" t="s">
        <v>526</v>
      </c>
    </row>
    <row r="118" spans="1:9" s="314" customFormat="1" x14ac:dyDescent="0.2">
      <c r="A118" s="315">
        <v>2453</v>
      </c>
      <c r="B118" s="337" t="s">
        <v>355</v>
      </c>
      <c r="C118" s="322">
        <v>5</v>
      </c>
      <c r="D118" s="323">
        <v>3</v>
      </c>
      <c r="E118" s="312" t="s">
        <v>655</v>
      </c>
      <c r="F118" s="328" t="s">
        <v>656</v>
      </c>
      <c r="G118" s="530">
        <f t="shared" si="1"/>
        <v>0</v>
      </c>
      <c r="H118" s="332"/>
      <c r="I118" s="526" t="s">
        <v>526</v>
      </c>
    </row>
    <row r="119" spans="1:9" s="314" customFormat="1" x14ac:dyDescent="0.2">
      <c r="A119" s="315">
        <v>2454</v>
      </c>
      <c r="B119" s="337" t="s">
        <v>355</v>
      </c>
      <c r="C119" s="322">
        <v>5</v>
      </c>
      <c r="D119" s="323">
        <v>4</v>
      </c>
      <c r="E119" s="312" t="s">
        <v>657</v>
      </c>
      <c r="F119" s="328" t="s">
        <v>658</v>
      </c>
      <c r="G119" s="530">
        <f t="shared" si="1"/>
        <v>0</v>
      </c>
      <c r="H119" s="332"/>
      <c r="I119" s="526" t="s">
        <v>526</v>
      </c>
    </row>
    <row r="120" spans="1:9" s="314" customFormat="1" x14ac:dyDescent="0.2">
      <c r="A120" s="315">
        <v>2455</v>
      </c>
      <c r="B120" s="337" t="s">
        <v>355</v>
      </c>
      <c r="C120" s="322">
        <v>5</v>
      </c>
      <c r="D120" s="323">
        <v>5</v>
      </c>
      <c r="E120" s="312" t="s">
        <v>659</v>
      </c>
      <c r="F120" s="328" t="s">
        <v>660</v>
      </c>
      <c r="G120" s="530">
        <f t="shared" si="1"/>
        <v>0</v>
      </c>
      <c r="H120" s="332"/>
      <c r="I120" s="526" t="s">
        <v>526</v>
      </c>
    </row>
    <row r="121" spans="1:9" s="314" customFormat="1" x14ac:dyDescent="0.2">
      <c r="A121" s="315">
        <v>2460</v>
      </c>
      <c r="B121" s="335" t="s">
        <v>355</v>
      </c>
      <c r="C121" s="316">
        <v>6</v>
      </c>
      <c r="D121" s="317">
        <v>0</v>
      </c>
      <c r="E121" s="318" t="s">
        <v>661</v>
      </c>
      <c r="F121" s="319" t="s">
        <v>662</v>
      </c>
      <c r="G121" s="530">
        <f t="shared" si="1"/>
        <v>0</v>
      </c>
      <c r="H121" s="332"/>
      <c r="I121" s="526" t="s">
        <v>526</v>
      </c>
    </row>
    <row r="122" spans="1:9" s="320" customFormat="1" ht="10.5" customHeight="1" x14ac:dyDescent="0.2">
      <c r="A122" s="315"/>
      <c r="B122" s="305"/>
      <c r="C122" s="316"/>
      <c r="D122" s="317"/>
      <c r="E122" s="312" t="s">
        <v>198</v>
      </c>
      <c r="F122" s="319"/>
      <c r="G122" s="530">
        <f t="shared" si="1"/>
        <v>0</v>
      </c>
      <c r="H122" s="529"/>
      <c r="I122" s="526" t="s">
        <v>526</v>
      </c>
    </row>
    <row r="123" spans="1:9" s="314" customFormat="1" x14ac:dyDescent="0.2">
      <c r="A123" s="315">
        <v>2461</v>
      </c>
      <c r="B123" s="337" t="s">
        <v>355</v>
      </c>
      <c r="C123" s="322">
        <v>6</v>
      </c>
      <c r="D123" s="323">
        <v>1</v>
      </c>
      <c r="E123" s="312" t="s">
        <v>663</v>
      </c>
      <c r="F123" s="328" t="s">
        <v>662</v>
      </c>
      <c r="G123" s="530">
        <f t="shared" si="1"/>
        <v>0</v>
      </c>
      <c r="H123" s="332"/>
      <c r="I123" s="526" t="s">
        <v>526</v>
      </c>
    </row>
    <row r="124" spans="1:9" s="314" customFormat="1" x14ac:dyDescent="0.2">
      <c r="A124" s="315">
        <v>2470</v>
      </c>
      <c r="B124" s="335" t="s">
        <v>355</v>
      </c>
      <c r="C124" s="316">
        <v>7</v>
      </c>
      <c r="D124" s="317">
        <v>0</v>
      </c>
      <c r="E124" s="318" t="s">
        <v>664</v>
      </c>
      <c r="F124" s="334" t="s">
        <v>665</v>
      </c>
      <c r="G124" s="530">
        <f t="shared" si="1"/>
        <v>0</v>
      </c>
      <c r="H124" s="332"/>
      <c r="I124" s="526" t="s">
        <v>526</v>
      </c>
    </row>
    <row r="125" spans="1:9" s="320" customFormat="1" ht="10.5" customHeight="1" x14ac:dyDescent="0.2">
      <c r="A125" s="315"/>
      <c r="B125" s="305"/>
      <c r="C125" s="316"/>
      <c r="D125" s="317"/>
      <c r="E125" s="312" t="s">
        <v>198</v>
      </c>
      <c r="F125" s="319"/>
      <c r="G125" s="530">
        <f t="shared" si="1"/>
        <v>0</v>
      </c>
      <c r="H125" s="529"/>
      <c r="I125" s="526" t="s">
        <v>526</v>
      </c>
    </row>
    <row r="126" spans="1:9" s="314" customFormat="1" ht="24" x14ac:dyDescent="0.2">
      <c r="A126" s="315">
        <v>2471</v>
      </c>
      <c r="B126" s="337" t="s">
        <v>355</v>
      </c>
      <c r="C126" s="322">
        <v>7</v>
      </c>
      <c r="D126" s="323">
        <v>1</v>
      </c>
      <c r="E126" s="312" t="s">
        <v>666</v>
      </c>
      <c r="F126" s="328" t="s">
        <v>667</v>
      </c>
      <c r="G126" s="530">
        <f t="shared" si="1"/>
        <v>0</v>
      </c>
      <c r="H126" s="332"/>
      <c r="I126" s="526" t="s">
        <v>526</v>
      </c>
    </row>
    <row r="127" spans="1:9" s="314" customFormat="1" ht="24" x14ac:dyDescent="0.2">
      <c r="A127" s="315">
        <v>2472</v>
      </c>
      <c r="B127" s="337" t="s">
        <v>355</v>
      </c>
      <c r="C127" s="322">
        <v>7</v>
      </c>
      <c r="D127" s="323">
        <v>2</v>
      </c>
      <c r="E127" s="312" t="s">
        <v>668</v>
      </c>
      <c r="F127" s="340" t="s">
        <v>669</v>
      </c>
      <c r="G127" s="530">
        <f t="shared" si="1"/>
        <v>0</v>
      </c>
      <c r="H127" s="332"/>
      <c r="I127" s="526" t="s">
        <v>526</v>
      </c>
    </row>
    <row r="128" spans="1:9" s="314" customFormat="1" x14ac:dyDescent="0.2">
      <c r="A128" s="315">
        <v>2473</v>
      </c>
      <c r="B128" s="337" t="s">
        <v>355</v>
      </c>
      <c r="C128" s="322">
        <v>7</v>
      </c>
      <c r="D128" s="323">
        <v>3</v>
      </c>
      <c r="E128" s="312" t="s">
        <v>670</v>
      </c>
      <c r="F128" s="328" t="s">
        <v>671</v>
      </c>
      <c r="G128" s="530">
        <f t="shared" si="1"/>
        <v>0</v>
      </c>
      <c r="H128" s="332"/>
      <c r="I128" s="526" t="s">
        <v>526</v>
      </c>
    </row>
    <row r="129" spans="1:9" s="314" customFormat="1" x14ac:dyDescent="0.2">
      <c r="A129" s="315">
        <v>2474</v>
      </c>
      <c r="B129" s="337" t="s">
        <v>355</v>
      </c>
      <c r="C129" s="322">
        <v>7</v>
      </c>
      <c r="D129" s="323">
        <v>4</v>
      </c>
      <c r="E129" s="312" t="s">
        <v>672</v>
      </c>
      <c r="F129" s="324" t="s">
        <v>673</v>
      </c>
      <c r="G129" s="530">
        <f t="shared" si="1"/>
        <v>0</v>
      </c>
      <c r="H129" s="332"/>
      <c r="I129" s="526" t="s">
        <v>526</v>
      </c>
    </row>
    <row r="130" spans="1:9" s="314" customFormat="1" ht="42.75" customHeight="1" x14ac:dyDescent="0.2">
      <c r="A130" s="315">
        <v>2480</v>
      </c>
      <c r="B130" s="335" t="s">
        <v>355</v>
      </c>
      <c r="C130" s="316">
        <v>8</v>
      </c>
      <c r="D130" s="317">
        <v>0</v>
      </c>
      <c r="E130" s="318" t="s">
        <v>674</v>
      </c>
      <c r="F130" s="319" t="s">
        <v>675</v>
      </c>
      <c r="G130" s="530">
        <f t="shared" si="1"/>
        <v>0</v>
      </c>
      <c r="H130" s="332"/>
      <c r="I130" s="526" t="s">
        <v>526</v>
      </c>
    </row>
    <row r="131" spans="1:9" s="320" customFormat="1" ht="10.5" customHeight="1" x14ac:dyDescent="0.2">
      <c r="A131" s="315"/>
      <c r="B131" s="305"/>
      <c r="C131" s="316"/>
      <c r="D131" s="317"/>
      <c r="E131" s="312" t="s">
        <v>198</v>
      </c>
      <c r="F131" s="319"/>
      <c r="G131" s="530">
        <f t="shared" si="1"/>
        <v>0</v>
      </c>
      <c r="H131" s="529"/>
      <c r="I131" s="526" t="s">
        <v>526</v>
      </c>
    </row>
    <row r="132" spans="1:9" s="314" customFormat="1" ht="36" x14ac:dyDescent="0.2">
      <c r="A132" s="315">
        <v>2481</v>
      </c>
      <c r="B132" s="337" t="s">
        <v>355</v>
      </c>
      <c r="C132" s="322">
        <v>8</v>
      </c>
      <c r="D132" s="323">
        <v>1</v>
      </c>
      <c r="E132" s="312" t="s">
        <v>676</v>
      </c>
      <c r="F132" s="328" t="s">
        <v>677</v>
      </c>
      <c r="G132" s="530">
        <f t="shared" si="1"/>
        <v>0</v>
      </c>
      <c r="H132" s="332"/>
      <c r="I132" s="526" t="s">
        <v>526</v>
      </c>
    </row>
    <row r="133" spans="1:9" s="314" customFormat="1" ht="36" x14ac:dyDescent="0.2">
      <c r="A133" s="315">
        <v>2482</v>
      </c>
      <c r="B133" s="337" t="s">
        <v>355</v>
      </c>
      <c r="C133" s="322">
        <v>8</v>
      </c>
      <c r="D133" s="323">
        <v>2</v>
      </c>
      <c r="E133" s="312" t="s">
        <v>678</v>
      </c>
      <c r="F133" s="328" t="s">
        <v>679</v>
      </c>
      <c r="G133" s="530">
        <f t="shared" si="1"/>
        <v>0</v>
      </c>
      <c r="H133" s="332"/>
      <c r="I133" s="526" t="s">
        <v>526</v>
      </c>
    </row>
    <row r="134" spans="1:9" s="314" customFormat="1" ht="24" x14ac:dyDescent="0.2">
      <c r="A134" s="315">
        <v>2483</v>
      </c>
      <c r="B134" s="337" t="s">
        <v>355</v>
      </c>
      <c r="C134" s="322">
        <v>8</v>
      </c>
      <c r="D134" s="323">
        <v>3</v>
      </c>
      <c r="E134" s="312" t="s">
        <v>680</v>
      </c>
      <c r="F134" s="328" t="s">
        <v>681</v>
      </c>
      <c r="G134" s="530">
        <f t="shared" si="1"/>
        <v>0</v>
      </c>
      <c r="H134" s="332"/>
      <c r="I134" s="526" t="s">
        <v>526</v>
      </c>
    </row>
    <row r="135" spans="1:9" s="314" customFormat="1" ht="37.5" customHeight="1" x14ac:dyDescent="0.2">
      <c r="A135" s="315">
        <v>2484</v>
      </c>
      <c r="B135" s="337" t="s">
        <v>355</v>
      </c>
      <c r="C135" s="322">
        <v>8</v>
      </c>
      <c r="D135" s="323">
        <v>4</v>
      </c>
      <c r="E135" s="312" t="s">
        <v>701</v>
      </c>
      <c r="F135" s="328" t="s">
        <v>702</v>
      </c>
      <c r="G135" s="530">
        <f t="shared" si="1"/>
        <v>0</v>
      </c>
      <c r="H135" s="332"/>
      <c r="I135" s="526" t="s">
        <v>526</v>
      </c>
    </row>
    <row r="136" spans="1:9" s="314" customFormat="1" ht="24" x14ac:dyDescent="0.2">
      <c r="A136" s="315">
        <v>2485</v>
      </c>
      <c r="B136" s="337" t="s">
        <v>355</v>
      </c>
      <c r="C136" s="322">
        <v>8</v>
      </c>
      <c r="D136" s="323">
        <v>5</v>
      </c>
      <c r="E136" s="312" t="s">
        <v>703</v>
      </c>
      <c r="F136" s="328" t="s">
        <v>704</v>
      </c>
      <c r="G136" s="530">
        <f t="shared" si="1"/>
        <v>0</v>
      </c>
      <c r="H136" s="332"/>
      <c r="I136" s="526" t="s">
        <v>526</v>
      </c>
    </row>
    <row r="137" spans="1:9" s="314" customFormat="1" ht="24" x14ac:dyDescent="0.2">
      <c r="A137" s="315">
        <v>2486</v>
      </c>
      <c r="B137" s="337" t="s">
        <v>355</v>
      </c>
      <c r="C137" s="322">
        <v>8</v>
      </c>
      <c r="D137" s="323">
        <v>6</v>
      </c>
      <c r="E137" s="312" t="s">
        <v>705</v>
      </c>
      <c r="F137" s="328" t="s">
        <v>706</v>
      </c>
      <c r="G137" s="530">
        <f t="shared" ref="G137:G200" si="2">H137</f>
        <v>0</v>
      </c>
      <c r="H137" s="332"/>
      <c r="I137" s="526" t="s">
        <v>526</v>
      </c>
    </row>
    <row r="138" spans="1:9" s="314" customFormat="1" ht="24" x14ac:dyDescent="0.2">
      <c r="A138" s="315">
        <v>2487</v>
      </c>
      <c r="B138" s="337" t="s">
        <v>355</v>
      </c>
      <c r="C138" s="322">
        <v>8</v>
      </c>
      <c r="D138" s="323">
        <v>7</v>
      </c>
      <c r="E138" s="312" t="s">
        <v>708</v>
      </c>
      <c r="F138" s="328" t="s">
        <v>709</v>
      </c>
      <c r="G138" s="530">
        <f t="shared" si="2"/>
        <v>0</v>
      </c>
      <c r="H138" s="332"/>
      <c r="I138" s="526" t="s">
        <v>526</v>
      </c>
    </row>
    <row r="139" spans="1:9" s="314" customFormat="1" ht="28.5" x14ac:dyDescent="0.2">
      <c r="A139" s="315">
        <v>2490</v>
      </c>
      <c r="B139" s="335" t="s">
        <v>355</v>
      </c>
      <c r="C139" s="316">
        <v>9</v>
      </c>
      <c r="D139" s="317">
        <v>0</v>
      </c>
      <c r="E139" s="318" t="s">
        <v>710</v>
      </c>
      <c r="F139" s="319" t="s">
        <v>711</v>
      </c>
      <c r="G139" s="530">
        <f t="shared" si="2"/>
        <v>0</v>
      </c>
      <c r="H139" s="332"/>
      <c r="I139" s="526" t="s">
        <v>526</v>
      </c>
    </row>
    <row r="140" spans="1:9" s="320" customFormat="1" ht="10.5" customHeight="1" x14ac:dyDescent="0.2">
      <c r="A140" s="315"/>
      <c r="B140" s="305"/>
      <c r="C140" s="316"/>
      <c r="D140" s="317"/>
      <c r="E140" s="312" t="s">
        <v>198</v>
      </c>
      <c r="F140" s="319"/>
      <c r="G140" s="530">
        <f t="shared" si="2"/>
        <v>0</v>
      </c>
      <c r="H140" s="529"/>
      <c r="I140" s="526" t="s">
        <v>526</v>
      </c>
    </row>
    <row r="141" spans="1:9" s="314" customFormat="1" ht="24" x14ac:dyDescent="0.2">
      <c r="A141" s="315">
        <v>2491</v>
      </c>
      <c r="B141" s="337" t="s">
        <v>355</v>
      </c>
      <c r="C141" s="322">
        <v>9</v>
      </c>
      <c r="D141" s="323">
        <v>1</v>
      </c>
      <c r="E141" s="312" t="s">
        <v>710</v>
      </c>
      <c r="F141" s="328" t="s">
        <v>712</v>
      </c>
      <c r="G141" s="530">
        <f t="shared" si="2"/>
        <v>0</v>
      </c>
      <c r="H141" s="332"/>
      <c r="I141" s="526" t="s">
        <v>526</v>
      </c>
    </row>
    <row r="142" spans="1:9" s="310" customFormat="1" ht="34.5" customHeight="1" x14ac:dyDescent="0.2">
      <c r="A142" s="330">
        <v>2500</v>
      </c>
      <c r="B142" s="335" t="s">
        <v>357</v>
      </c>
      <c r="C142" s="316">
        <v>0</v>
      </c>
      <c r="D142" s="317">
        <v>0</v>
      </c>
      <c r="E142" s="336" t="s">
        <v>38</v>
      </c>
      <c r="F142" s="331" t="s">
        <v>713</v>
      </c>
      <c r="G142" s="532">
        <f t="shared" si="2"/>
        <v>17075.2</v>
      </c>
      <c r="H142" s="531">
        <f>H144+H159</f>
        <v>17075.2</v>
      </c>
      <c r="I142" s="526" t="s">
        <v>526</v>
      </c>
    </row>
    <row r="143" spans="1:9" s="314" customFormat="1" ht="11.25" customHeight="1" x14ac:dyDescent="0.2">
      <c r="A143" s="311"/>
      <c r="B143" s="305"/>
      <c r="C143" s="306"/>
      <c r="D143" s="307"/>
      <c r="E143" s="312" t="s">
        <v>197</v>
      </c>
      <c r="F143" s="313"/>
      <c r="G143" s="530">
        <f t="shared" si="2"/>
        <v>0</v>
      </c>
      <c r="H143" s="332"/>
      <c r="I143" s="526" t="s">
        <v>526</v>
      </c>
    </row>
    <row r="144" spans="1:9" s="314" customFormat="1" x14ac:dyDescent="0.2">
      <c r="A144" s="315">
        <v>2510</v>
      </c>
      <c r="B144" s="335" t="s">
        <v>357</v>
      </c>
      <c r="C144" s="316">
        <v>1</v>
      </c>
      <c r="D144" s="317">
        <v>0</v>
      </c>
      <c r="E144" s="318" t="s">
        <v>714</v>
      </c>
      <c r="F144" s="319" t="s">
        <v>715</v>
      </c>
      <c r="G144" s="532">
        <f t="shared" si="2"/>
        <v>14410</v>
      </c>
      <c r="H144" s="531">
        <f>H146</f>
        <v>14410</v>
      </c>
      <c r="I144" s="526" t="s">
        <v>526</v>
      </c>
    </row>
    <row r="145" spans="1:9" s="320" customFormat="1" ht="10.5" customHeight="1" x14ac:dyDescent="0.2">
      <c r="A145" s="315"/>
      <c r="B145" s="305"/>
      <c r="C145" s="316"/>
      <c r="D145" s="317"/>
      <c r="E145" s="312" t="s">
        <v>198</v>
      </c>
      <c r="F145" s="319"/>
      <c r="G145" s="530">
        <f t="shared" si="2"/>
        <v>0</v>
      </c>
      <c r="H145" s="529"/>
      <c r="I145" s="526" t="s">
        <v>526</v>
      </c>
    </row>
    <row r="146" spans="1:9" s="314" customFormat="1" x14ac:dyDescent="0.2">
      <c r="A146" s="315">
        <v>2511</v>
      </c>
      <c r="B146" s="337" t="s">
        <v>357</v>
      </c>
      <c r="C146" s="322">
        <v>1</v>
      </c>
      <c r="D146" s="323">
        <v>1</v>
      </c>
      <c r="E146" s="312" t="s">
        <v>714</v>
      </c>
      <c r="F146" s="328" t="s">
        <v>716</v>
      </c>
      <c r="G146" s="530">
        <f t="shared" si="2"/>
        <v>14410</v>
      </c>
      <c r="H146" s="339">
        <f>12410+2000</f>
        <v>14410</v>
      </c>
      <c r="I146" s="526" t="s">
        <v>526</v>
      </c>
    </row>
    <row r="147" spans="1:9" s="314" customFormat="1" x14ac:dyDescent="0.2">
      <c r="A147" s="315">
        <v>2520</v>
      </c>
      <c r="B147" s="335" t="s">
        <v>357</v>
      </c>
      <c r="C147" s="316">
        <v>2</v>
      </c>
      <c r="D147" s="317">
        <v>0</v>
      </c>
      <c r="E147" s="318" t="s">
        <v>717</v>
      </c>
      <c r="F147" s="319" t="s">
        <v>718</v>
      </c>
      <c r="G147" s="530">
        <f t="shared" si="2"/>
        <v>0</v>
      </c>
      <c r="H147" s="332"/>
      <c r="I147" s="526" t="s">
        <v>526</v>
      </c>
    </row>
    <row r="148" spans="1:9" s="320" customFormat="1" ht="10.5" customHeight="1" x14ac:dyDescent="0.2">
      <c r="A148" s="315"/>
      <c r="B148" s="305"/>
      <c r="C148" s="316"/>
      <c r="D148" s="317"/>
      <c r="E148" s="312" t="s">
        <v>198</v>
      </c>
      <c r="F148" s="319"/>
      <c r="G148" s="530">
        <f t="shared" si="2"/>
        <v>0</v>
      </c>
      <c r="H148" s="529"/>
      <c r="I148" s="526" t="s">
        <v>526</v>
      </c>
    </row>
    <row r="149" spans="1:9" s="314" customFormat="1" x14ac:dyDescent="0.2">
      <c r="A149" s="315">
        <v>2521</v>
      </c>
      <c r="B149" s="337" t="s">
        <v>357</v>
      </c>
      <c r="C149" s="322">
        <v>2</v>
      </c>
      <c r="D149" s="323">
        <v>1</v>
      </c>
      <c r="E149" s="312" t="s">
        <v>719</v>
      </c>
      <c r="F149" s="328" t="s">
        <v>720</v>
      </c>
      <c r="G149" s="530">
        <f t="shared" si="2"/>
        <v>0</v>
      </c>
      <c r="H149" s="332"/>
      <c r="I149" s="526" t="s">
        <v>526</v>
      </c>
    </row>
    <row r="150" spans="1:9" s="314" customFormat="1" ht="24" x14ac:dyDescent="0.2">
      <c r="A150" s="315">
        <v>2530</v>
      </c>
      <c r="B150" s="335" t="s">
        <v>357</v>
      </c>
      <c r="C150" s="316">
        <v>3</v>
      </c>
      <c r="D150" s="317">
        <v>0</v>
      </c>
      <c r="E150" s="318" t="s">
        <v>721</v>
      </c>
      <c r="F150" s="319" t="s">
        <v>722</v>
      </c>
      <c r="G150" s="530">
        <f t="shared" si="2"/>
        <v>0</v>
      </c>
      <c r="H150" s="332"/>
      <c r="I150" s="526" t="s">
        <v>526</v>
      </c>
    </row>
    <row r="151" spans="1:9" s="320" customFormat="1" ht="10.5" customHeight="1" x14ac:dyDescent="0.2">
      <c r="A151" s="315"/>
      <c r="B151" s="305"/>
      <c r="C151" s="316"/>
      <c r="D151" s="317"/>
      <c r="E151" s="312" t="s">
        <v>198</v>
      </c>
      <c r="F151" s="319"/>
      <c r="G151" s="530">
        <f t="shared" si="2"/>
        <v>0</v>
      </c>
      <c r="H151" s="529"/>
      <c r="I151" s="526" t="s">
        <v>526</v>
      </c>
    </row>
    <row r="152" spans="1:9" s="314" customFormat="1" x14ac:dyDescent="0.2">
      <c r="A152" s="315">
        <v>2531</v>
      </c>
      <c r="B152" s="337" t="s">
        <v>357</v>
      </c>
      <c r="C152" s="322">
        <v>3</v>
      </c>
      <c r="D152" s="323">
        <v>1</v>
      </c>
      <c r="E152" s="312" t="s">
        <v>721</v>
      </c>
      <c r="F152" s="328" t="s">
        <v>723</v>
      </c>
      <c r="G152" s="530">
        <f t="shared" si="2"/>
        <v>0</v>
      </c>
      <c r="H152" s="332"/>
      <c r="I152" s="526" t="s">
        <v>526</v>
      </c>
    </row>
    <row r="153" spans="1:9" s="314" customFormat="1" ht="24" x14ac:dyDescent="0.2">
      <c r="A153" s="315">
        <v>2540</v>
      </c>
      <c r="B153" s="335" t="s">
        <v>357</v>
      </c>
      <c r="C153" s="316">
        <v>4</v>
      </c>
      <c r="D153" s="317">
        <v>0</v>
      </c>
      <c r="E153" s="318" t="s">
        <v>724</v>
      </c>
      <c r="F153" s="319" t="s">
        <v>725</v>
      </c>
      <c r="G153" s="530">
        <f t="shared" si="2"/>
        <v>0</v>
      </c>
      <c r="H153" s="332"/>
      <c r="I153" s="526" t="s">
        <v>526</v>
      </c>
    </row>
    <row r="154" spans="1:9" s="320" customFormat="1" ht="10.5" customHeight="1" x14ac:dyDescent="0.2">
      <c r="A154" s="315"/>
      <c r="B154" s="305"/>
      <c r="C154" s="316"/>
      <c r="D154" s="317"/>
      <c r="E154" s="312" t="s">
        <v>198</v>
      </c>
      <c r="F154" s="319"/>
      <c r="G154" s="530">
        <f t="shared" si="2"/>
        <v>0</v>
      </c>
      <c r="H154" s="529"/>
      <c r="I154" s="526" t="s">
        <v>526</v>
      </c>
    </row>
    <row r="155" spans="1:9" s="314" customFormat="1" ht="17.25" customHeight="1" x14ac:dyDescent="0.2">
      <c r="A155" s="315">
        <v>2541</v>
      </c>
      <c r="B155" s="337" t="s">
        <v>357</v>
      </c>
      <c r="C155" s="322">
        <v>4</v>
      </c>
      <c r="D155" s="323">
        <v>1</v>
      </c>
      <c r="E155" s="312" t="s">
        <v>724</v>
      </c>
      <c r="F155" s="328" t="s">
        <v>726</v>
      </c>
      <c r="G155" s="530">
        <f t="shared" si="2"/>
        <v>0</v>
      </c>
      <c r="H155" s="332"/>
      <c r="I155" s="526" t="s">
        <v>526</v>
      </c>
    </row>
    <row r="156" spans="1:9" s="314" customFormat="1" ht="27" customHeight="1" x14ac:dyDescent="0.2">
      <c r="A156" s="315">
        <v>2550</v>
      </c>
      <c r="B156" s="335" t="s">
        <v>357</v>
      </c>
      <c r="C156" s="316">
        <v>5</v>
      </c>
      <c r="D156" s="317">
        <v>0</v>
      </c>
      <c r="E156" s="318" t="s">
        <v>727</v>
      </c>
      <c r="F156" s="319" t="s">
        <v>728</v>
      </c>
      <c r="G156" s="530">
        <f t="shared" si="2"/>
        <v>0</v>
      </c>
      <c r="H156" s="332"/>
      <c r="I156" s="526" t="s">
        <v>526</v>
      </c>
    </row>
    <row r="157" spans="1:9" s="320" customFormat="1" ht="10.5" customHeight="1" x14ac:dyDescent="0.2">
      <c r="A157" s="315"/>
      <c r="B157" s="305"/>
      <c r="C157" s="316"/>
      <c r="D157" s="317"/>
      <c r="E157" s="312" t="s">
        <v>198</v>
      </c>
      <c r="F157" s="319"/>
      <c r="G157" s="530">
        <f t="shared" si="2"/>
        <v>0</v>
      </c>
      <c r="H157" s="529"/>
      <c r="I157" s="526" t="s">
        <v>526</v>
      </c>
    </row>
    <row r="158" spans="1:9" s="314" customFormat="1" ht="24" x14ac:dyDescent="0.2">
      <c r="A158" s="315">
        <v>2551</v>
      </c>
      <c r="B158" s="337" t="s">
        <v>357</v>
      </c>
      <c r="C158" s="322">
        <v>5</v>
      </c>
      <c r="D158" s="323">
        <v>1</v>
      </c>
      <c r="E158" s="312" t="s">
        <v>727</v>
      </c>
      <c r="F158" s="328" t="s">
        <v>729</v>
      </c>
      <c r="G158" s="530">
        <f t="shared" si="2"/>
        <v>0</v>
      </c>
      <c r="H158" s="332"/>
      <c r="I158" s="526" t="s">
        <v>526</v>
      </c>
    </row>
    <row r="159" spans="1:9" s="314" customFormat="1" ht="28.5" x14ac:dyDescent="0.2">
      <c r="A159" s="315">
        <v>2560</v>
      </c>
      <c r="B159" s="335" t="s">
        <v>357</v>
      </c>
      <c r="C159" s="316">
        <v>6</v>
      </c>
      <c r="D159" s="317">
        <v>0</v>
      </c>
      <c r="E159" s="318" t="s">
        <v>730</v>
      </c>
      <c r="F159" s="319" t="s">
        <v>731</v>
      </c>
      <c r="G159" s="532">
        <f t="shared" si="2"/>
        <v>2665.2</v>
      </c>
      <c r="H159" s="529">
        <f>H161</f>
        <v>2665.2</v>
      </c>
      <c r="I159" s="526" t="s">
        <v>526</v>
      </c>
    </row>
    <row r="160" spans="1:9" s="320" customFormat="1" ht="10.5" customHeight="1" x14ac:dyDescent="0.2">
      <c r="A160" s="315"/>
      <c r="B160" s="305"/>
      <c r="C160" s="316"/>
      <c r="D160" s="317"/>
      <c r="E160" s="312" t="s">
        <v>198</v>
      </c>
      <c r="F160" s="319"/>
      <c r="G160" s="530">
        <f t="shared" si="2"/>
        <v>0</v>
      </c>
      <c r="H160" s="529"/>
      <c r="I160" s="526" t="s">
        <v>526</v>
      </c>
    </row>
    <row r="161" spans="1:9" s="314" customFormat="1" ht="28.5" x14ac:dyDescent="0.2">
      <c r="A161" s="315">
        <v>2561</v>
      </c>
      <c r="B161" s="337" t="s">
        <v>357</v>
      </c>
      <c r="C161" s="322">
        <v>6</v>
      </c>
      <c r="D161" s="323">
        <v>1</v>
      </c>
      <c r="E161" s="312" t="s">
        <v>730</v>
      </c>
      <c r="F161" s="328" t="s">
        <v>732</v>
      </c>
      <c r="G161" s="530">
        <f t="shared" si="2"/>
        <v>2665.2</v>
      </c>
      <c r="H161" s="332">
        <v>2665.2</v>
      </c>
      <c r="I161" s="526" t="s">
        <v>526</v>
      </c>
    </row>
    <row r="162" spans="1:9" s="310" customFormat="1" ht="44.25" customHeight="1" x14ac:dyDescent="0.2">
      <c r="A162" s="330">
        <v>2600</v>
      </c>
      <c r="B162" s="335" t="s">
        <v>358</v>
      </c>
      <c r="C162" s="316">
        <v>0</v>
      </c>
      <c r="D162" s="317">
        <v>0</v>
      </c>
      <c r="E162" s="336" t="s">
        <v>398</v>
      </c>
      <c r="F162" s="331" t="s">
        <v>733</v>
      </c>
      <c r="G162" s="532">
        <f t="shared" si="2"/>
        <v>14560</v>
      </c>
      <c r="H162" s="531">
        <f>H170+H173+H179</f>
        <v>14560</v>
      </c>
      <c r="I162" s="526" t="s">
        <v>526</v>
      </c>
    </row>
    <row r="163" spans="1:9" s="314" customFormat="1" ht="11.25" customHeight="1" x14ac:dyDescent="0.2">
      <c r="A163" s="311"/>
      <c r="B163" s="305"/>
      <c r="C163" s="306"/>
      <c r="D163" s="307"/>
      <c r="E163" s="312" t="s">
        <v>197</v>
      </c>
      <c r="F163" s="313"/>
      <c r="G163" s="530">
        <f t="shared" si="2"/>
        <v>0</v>
      </c>
      <c r="H163" s="332"/>
      <c r="I163" s="526" t="s">
        <v>526</v>
      </c>
    </row>
    <row r="164" spans="1:9" s="314" customFormat="1" x14ac:dyDescent="0.2">
      <c r="A164" s="315">
        <v>2610</v>
      </c>
      <c r="B164" s="335" t="s">
        <v>358</v>
      </c>
      <c r="C164" s="316">
        <v>1</v>
      </c>
      <c r="D164" s="317">
        <v>0</v>
      </c>
      <c r="E164" s="318" t="s">
        <v>734</v>
      </c>
      <c r="F164" s="319" t="s">
        <v>735</v>
      </c>
      <c r="G164" s="530">
        <f t="shared" si="2"/>
        <v>0</v>
      </c>
      <c r="H164" s="332"/>
      <c r="I164" s="526" t="s">
        <v>526</v>
      </c>
    </row>
    <row r="165" spans="1:9" s="320" customFormat="1" ht="10.5" customHeight="1" x14ac:dyDescent="0.2">
      <c r="A165" s="315"/>
      <c r="B165" s="305"/>
      <c r="C165" s="316"/>
      <c r="D165" s="317"/>
      <c r="E165" s="312" t="s">
        <v>198</v>
      </c>
      <c r="F165" s="319"/>
      <c r="G165" s="530">
        <f t="shared" si="2"/>
        <v>0</v>
      </c>
      <c r="H165" s="529"/>
      <c r="I165" s="526" t="s">
        <v>526</v>
      </c>
    </row>
    <row r="166" spans="1:9" s="314" customFormat="1" x14ac:dyDescent="0.2">
      <c r="A166" s="315">
        <v>2611</v>
      </c>
      <c r="B166" s="337" t="s">
        <v>358</v>
      </c>
      <c r="C166" s="322">
        <v>1</v>
      </c>
      <c r="D166" s="323">
        <v>1</v>
      </c>
      <c r="E166" s="312" t="s">
        <v>736</v>
      </c>
      <c r="F166" s="328" t="s">
        <v>737</v>
      </c>
      <c r="G166" s="530">
        <f t="shared" si="2"/>
        <v>0</v>
      </c>
      <c r="H166" s="332"/>
      <c r="I166" s="526" t="s">
        <v>526</v>
      </c>
    </row>
    <row r="167" spans="1:9" s="314" customFormat="1" x14ac:dyDescent="0.2">
      <c r="A167" s="315">
        <v>2620</v>
      </c>
      <c r="B167" s="335" t="s">
        <v>358</v>
      </c>
      <c r="C167" s="316">
        <v>2</v>
      </c>
      <c r="D167" s="317">
        <v>0</v>
      </c>
      <c r="E167" s="318" t="s">
        <v>738</v>
      </c>
      <c r="F167" s="319" t="s">
        <v>739</v>
      </c>
      <c r="G167" s="530">
        <f t="shared" si="2"/>
        <v>0</v>
      </c>
      <c r="H167" s="332"/>
      <c r="I167" s="526" t="s">
        <v>526</v>
      </c>
    </row>
    <row r="168" spans="1:9" s="320" customFormat="1" ht="10.5" customHeight="1" x14ac:dyDescent="0.2">
      <c r="A168" s="315"/>
      <c r="B168" s="305"/>
      <c r="C168" s="316"/>
      <c r="D168" s="317"/>
      <c r="E168" s="312" t="s">
        <v>198</v>
      </c>
      <c r="F168" s="319"/>
      <c r="G168" s="530">
        <f t="shared" si="2"/>
        <v>0</v>
      </c>
      <c r="H168" s="529"/>
      <c r="I168" s="526" t="s">
        <v>526</v>
      </c>
    </row>
    <row r="169" spans="1:9" s="314" customFormat="1" x14ac:dyDescent="0.2">
      <c r="A169" s="315">
        <v>2621</v>
      </c>
      <c r="B169" s="337" t="s">
        <v>358</v>
      </c>
      <c r="C169" s="322">
        <v>2</v>
      </c>
      <c r="D169" s="323">
        <v>1</v>
      </c>
      <c r="E169" s="312" t="s">
        <v>738</v>
      </c>
      <c r="F169" s="328" t="s">
        <v>740</v>
      </c>
      <c r="G169" s="530">
        <f t="shared" si="2"/>
        <v>0</v>
      </c>
      <c r="H169" s="332"/>
      <c r="I169" s="526" t="s">
        <v>526</v>
      </c>
    </row>
    <row r="170" spans="1:9" s="314" customFormat="1" x14ac:dyDescent="0.2">
      <c r="A170" s="315">
        <v>2630</v>
      </c>
      <c r="B170" s="335" t="s">
        <v>358</v>
      </c>
      <c r="C170" s="316">
        <v>3</v>
      </c>
      <c r="D170" s="317">
        <v>0</v>
      </c>
      <c r="E170" s="318" t="s">
        <v>741</v>
      </c>
      <c r="F170" s="319" t="s">
        <v>742</v>
      </c>
      <c r="G170" s="532">
        <f t="shared" si="2"/>
        <v>7700</v>
      </c>
      <c r="H170" s="531">
        <f>H172</f>
        <v>7700</v>
      </c>
      <c r="I170" s="526" t="s">
        <v>526</v>
      </c>
    </row>
    <row r="171" spans="1:9" s="320" customFormat="1" ht="10.5" customHeight="1" x14ac:dyDescent="0.2">
      <c r="A171" s="315"/>
      <c r="B171" s="305"/>
      <c r="C171" s="316"/>
      <c r="D171" s="317"/>
      <c r="E171" s="312" t="s">
        <v>198</v>
      </c>
      <c r="F171" s="319"/>
      <c r="G171" s="530">
        <f t="shared" si="2"/>
        <v>0</v>
      </c>
      <c r="H171" s="529"/>
      <c r="I171" s="526" t="s">
        <v>526</v>
      </c>
    </row>
    <row r="172" spans="1:9" s="314" customFormat="1" x14ac:dyDescent="0.2">
      <c r="A172" s="315">
        <v>2631</v>
      </c>
      <c r="B172" s="337" t="s">
        <v>358</v>
      </c>
      <c r="C172" s="322">
        <v>3</v>
      </c>
      <c r="D172" s="323">
        <v>1</v>
      </c>
      <c r="E172" s="312" t="s">
        <v>743</v>
      </c>
      <c r="F172" s="341" t="s">
        <v>744</v>
      </c>
      <c r="G172" s="530">
        <f t="shared" si="2"/>
        <v>7700</v>
      </c>
      <c r="H172" s="339">
        <v>7700</v>
      </c>
      <c r="I172" s="526" t="s">
        <v>526</v>
      </c>
    </row>
    <row r="173" spans="1:9" s="314" customFormat="1" x14ac:dyDescent="0.2">
      <c r="A173" s="315">
        <v>2640</v>
      </c>
      <c r="B173" s="335" t="s">
        <v>358</v>
      </c>
      <c r="C173" s="316">
        <v>4</v>
      </c>
      <c r="D173" s="317">
        <v>0</v>
      </c>
      <c r="E173" s="318" t="s">
        <v>745</v>
      </c>
      <c r="F173" s="319" t="s">
        <v>746</v>
      </c>
      <c r="G173" s="532">
        <f t="shared" si="2"/>
        <v>6860</v>
      </c>
      <c r="H173" s="531">
        <f>H175</f>
        <v>6860</v>
      </c>
      <c r="I173" s="526" t="s">
        <v>526</v>
      </c>
    </row>
    <row r="174" spans="1:9" s="320" customFormat="1" ht="10.5" customHeight="1" x14ac:dyDescent="0.2">
      <c r="A174" s="315"/>
      <c r="B174" s="305"/>
      <c r="C174" s="316"/>
      <c r="D174" s="317"/>
      <c r="E174" s="312" t="s">
        <v>198</v>
      </c>
      <c r="F174" s="319"/>
      <c r="G174" s="530">
        <f t="shared" si="2"/>
        <v>0</v>
      </c>
      <c r="H174" s="533"/>
      <c r="I174" s="526" t="s">
        <v>526</v>
      </c>
    </row>
    <row r="175" spans="1:9" s="314" customFormat="1" x14ac:dyDescent="0.2">
      <c r="A175" s="315">
        <v>2641</v>
      </c>
      <c r="B175" s="337" t="s">
        <v>358</v>
      </c>
      <c r="C175" s="322">
        <v>4</v>
      </c>
      <c r="D175" s="323">
        <v>1</v>
      </c>
      <c r="E175" s="312" t="s">
        <v>747</v>
      </c>
      <c r="F175" s="328" t="s">
        <v>748</v>
      </c>
      <c r="G175" s="530">
        <f t="shared" si="2"/>
        <v>6860</v>
      </c>
      <c r="H175" s="339">
        <v>6860</v>
      </c>
      <c r="I175" s="526" t="s">
        <v>526</v>
      </c>
    </row>
    <row r="176" spans="1:9" s="314" customFormat="1" ht="48" x14ac:dyDescent="0.2">
      <c r="A176" s="315">
        <v>2650</v>
      </c>
      <c r="B176" s="335" t="s">
        <v>358</v>
      </c>
      <c r="C176" s="316">
        <v>5</v>
      </c>
      <c r="D176" s="317">
        <v>0</v>
      </c>
      <c r="E176" s="318" t="s">
        <v>756</v>
      </c>
      <c r="F176" s="319" t="s">
        <v>757</v>
      </c>
      <c r="G176" s="530">
        <f t="shared" si="2"/>
        <v>0</v>
      </c>
      <c r="H176" s="332"/>
      <c r="I176" s="526" t="s">
        <v>526</v>
      </c>
    </row>
    <row r="177" spans="1:9" s="320" customFormat="1" ht="10.5" customHeight="1" x14ac:dyDescent="0.2">
      <c r="A177" s="315"/>
      <c r="B177" s="305"/>
      <c r="C177" s="316"/>
      <c r="D177" s="317"/>
      <c r="E177" s="312" t="s">
        <v>198</v>
      </c>
      <c r="F177" s="319"/>
      <c r="G177" s="530">
        <f t="shared" si="2"/>
        <v>0</v>
      </c>
      <c r="H177" s="529"/>
      <c r="I177" s="526" t="s">
        <v>526</v>
      </c>
    </row>
    <row r="178" spans="1:9" s="314" customFormat="1" ht="36" x14ac:dyDescent="0.2">
      <c r="A178" s="315">
        <v>2651</v>
      </c>
      <c r="B178" s="337" t="s">
        <v>358</v>
      </c>
      <c r="C178" s="322">
        <v>5</v>
      </c>
      <c r="D178" s="323">
        <v>1</v>
      </c>
      <c r="E178" s="312" t="s">
        <v>756</v>
      </c>
      <c r="F178" s="328" t="s">
        <v>758</v>
      </c>
      <c r="G178" s="530">
        <f t="shared" si="2"/>
        <v>0</v>
      </c>
      <c r="H178" s="332"/>
      <c r="I178" s="526" t="s">
        <v>526</v>
      </c>
    </row>
    <row r="179" spans="1:9" s="314" customFormat="1" ht="36" x14ac:dyDescent="0.2">
      <c r="A179" s="315">
        <v>2660</v>
      </c>
      <c r="B179" s="335" t="s">
        <v>358</v>
      </c>
      <c r="C179" s="316">
        <v>6</v>
      </c>
      <c r="D179" s="317">
        <v>0</v>
      </c>
      <c r="E179" s="318" t="s">
        <v>759</v>
      </c>
      <c r="F179" s="334" t="s">
        <v>760</v>
      </c>
      <c r="G179" s="530">
        <f t="shared" si="2"/>
        <v>0</v>
      </c>
      <c r="H179" s="339">
        <f>H181</f>
        <v>0</v>
      </c>
      <c r="I179" s="526" t="s">
        <v>526</v>
      </c>
    </row>
    <row r="180" spans="1:9" s="320" customFormat="1" ht="10.5" customHeight="1" x14ac:dyDescent="0.2">
      <c r="A180" s="315"/>
      <c r="B180" s="305"/>
      <c r="C180" s="316"/>
      <c r="D180" s="317"/>
      <c r="E180" s="312" t="s">
        <v>198</v>
      </c>
      <c r="F180" s="319"/>
      <c r="G180" s="530">
        <f t="shared" si="2"/>
        <v>0</v>
      </c>
      <c r="H180" s="529"/>
      <c r="I180" s="526" t="s">
        <v>526</v>
      </c>
    </row>
    <row r="181" spans="1:9" s="314" customFormat="1" ht="28.5" x14ac:dyDescent="0.2">
      <c r="A181" s="315">
        <v>2661</v>
      </c>
      <c r="B181" s="337" t="s">
        <v>358</v>
      </c>
      <c r="C181" s="322">
        <v>6</v>
      </c>
      <c r="D181" s="323">
        <v>1</v>
      </c>
      <c r="E181" s="312" t="s">
        <v>759</v>
      </c>
      <c r="F181" s="328" t="s">
        <v>761</v>
      </c>
      <c r="G181" s="530">
        <f t="shared" si="2"/>
        <v>0</v>
      </c>
      <c r="H181" s="339">
        <f>1000-1000</f>
        <v>0</v>
      </c>
      <c r="I181" s="526" t="s">
        <v>526</v>
      </c>
    </row>
    <row r="182" spans="1:9" s="310" customFormat="1" ht="36" customHeight="1" x14ac:dyDescent="0.2">
      <c r="A182" s="330">
        <v>2700</v>
      </c>
      <c r="B182" s="335" t="s">
        <v>359</v>
      </c>
      <c r="C182" s="316">
        <v>0</v>
      </c>
      <c r="D182" s="317">
        <v>0</v>
      </c>
      <c r="E182" s="336" t="s">
        <v>39</v>
      </c>
      <c r="F182" s="331" t="s">
        <v>762</v>
      </c>
      <c r="G182" s="530">
        <f t="shared" si="2"/>
        <v>0</v>
      </c>
      <c r="H182" s="332"/>
      <c r="I182" s="526" t="s">
        <v>526</v>
      </c>
    </row>
    <row r="183" spans="1:9" s="314" customFormat="1" ht="11.25" customHeight="1" x14ac:dyDescent="0.2">
      <c r="A183" s="311"/>
      <c r="B183" s="305"/>
      <c r="C183" s="306"/>
      <c r="D183" s="307"/>
      <c r="E183" s="312" t="s">
        <v>197</v>
      </c>
      <c r="F183" s="313"/>
      <c r="G183" s="530">
        <f t="shared" si="2"/>
        <v>0</v>
      </c>
      <c r="H183" s="332"/>
      <c r="I183" s="526" t="s">
        <v>526</v>
      </c>
    </row>
    <row r="184" spans="1:9" s="314" customFormat="1" ht="28.5" x14ac:dyDescent="0.2">
      <c r="A184" s="315">
        <v>2710</v>
      </c>
      <c r="B184" s="335" t="s">
        <v>359</v>
      </c>
      <c r="C184" s="316">
        <v>1</v>
      </c>
      <c r="D184" s="317">
        <v>0</v>
      </c>
      <c r="E184" s="318" t="s">
        <v>763</v>
      </c>
      <c r="F184" s="319" t="s">
        <v>764</v>
      </c>
      <c r="G184" s="530">
        <f t="shared" si="2"/>
        <v>0</v>
      </c>
      <c r="H184" s="332"/>
      <c r="I184" s="526" t="s">
        <v>526</v>
      </c>
    </row>
    <row r="185" spans="1:9" s="320" customFormat="1" ht="10.5" customHeight="1" x14ac:dyDescent="0.2">
      <c r="A185" s="315"/>
      <c r="B185" s="305"/>
      <c r="C185" s="316"/>
      <c r="D185" s="317"/>
      <c r="E185" s="312" t="s">
        <v>198</v>
      </c>
      <c r="F185" s="319"/>
      <c r="G185" s="530">
        <f t="shared" si="2"/>
        <v>0</v>
      </c>
      <c r="H185" s="529"/>
      <c r="I185" s="526" t="s">
        <v>526</v>
      </c>
    </row>
    <row r="186" spans="1:9" s="314" customFormat="1" x14ac:dyDescent="0.2">
      <c r="A186" s="315">
        <v>2711</v>
      </c>
      <c r="B186" s="337" t="s">
        <v>359</v>
      </c>
      <c r="C186" s="322">
        <v>1</v>
      </c>
      <c r="D186" s="323">
        <v>1</v>
      </c>
      <c r="E186" s="312" t="s">
        <v>765</v>
      </c>
      <c r="F186" s="328" t="s">
        <v>766</v>
      </c>
      <c r="G186" s="530">
        <f t="shared" si="2"/>
        <v>0</v>
      </c>
      <c r="H186" s="332"/>
      <c r="I186" s="526" t="s">
        <v>526</v>
      </c>
    </row>
    <row r="187" spans="1:9" s="314" customFormat="1" x14ac:dyDescent="0.2">
      <c r="A187" s="315">
        <v>2712</v>
      </c>
      <c r="B187" s="337" t="s">
        <v>359</v>
      </c>
      <c r="C187" s="322">
        <v>1</v>
      </c>
      <c r="D187" s="323">
        <v>2</v>
      </c>
      <c r="E187" s="312" t="s">
        <v>767</v>
      </c>
      <c r="F187" s="328" t="s">
        <v>768</v>
      </c>
      <c r="G187" s="530">
        <f t="shared" si="2"/>
        <v>0</v>
      </c>
      <c r="H187" s="332"/>
      <c r="I187" s="526" t="s">
        <v>526</v>
      </c>
    </row>
    <row r="188" spans="1:9" s="314" customFormat="1" x14ac:dyDescent="0.2">
      <c r="A188" s="315">
        <v>2713</v>
      </c>
      <c r="B188" s="337" t="s">
        <v>359</v>
      </c>
      <c r="C188" s="322">
        <v>1</v>
      </c>
      <c r="D188" s="323">
        <v>3</v>
      </c>
      <c r="E188" s="312" t="s">
        <v>127</v>
      </c>
      <c r="F188" s="328" t="s">
        <v>769</v>
      </c>
      <c r="G188" s="530">
        <f t="shared" si="2"/>
        <v>0</v>
      </c>
      <c r="H188" s="332"/>
      <c r="I188" s="526" t="s">
        <v>526</v>
      </c>
    </row>
    <row r="189" spans="1:9" s="314" customFormat="1" x14ac:dyDescent="0.2">
      <c r="A189" s="315">
        <v>2720</v>
      </c>
      <c r="B189" s="335" t="s">
        <v>359</v>
      </c>
      <c r="C189" s="316">
        <v>2</v>
      </c>
      <c r="D189" s="317">
        <v>0</v>
      </c>
      <c r="E189" s="318" t="s">
        <v>360</v>
      </c>
      <c r="F189" s="319" t="s">
        <v>770</v>
      </c>
      <c r="G189" s="530">
        <f t="shared" si="2"/>
        <v>0</v>
      </c>
      <c r="H189" s="332"/>
      <c r="I189" s="526" t="s">
        <v>526</v>
      </c>
    </row>
    <row r="190" spans="1:9" s="320" customFormat="1" ht="10.5" customHeight="1" x14ac:dyDescent="0.2">
      <c r="A190" s="315"/>
      <c r="B190" s="305"/>
      <c r="C190" s="316"/>
      <c r="D190" s="317"/>
      <c r="E190" s="312" t="s">
        <v>198</v>
      </c>
      <c r="F190" s="319"/>
      <c r="G190" s="530">
        <f t="shared" si="2"/>
        <v>0</v>
      </c>
      <c r="H190" s="529"/>
      <c r="I190" s="526" t="s">
        <v>526</v>
      </c>
    </row>
    <row r="191" spans="1:9" s="314" customFormat="1" x14ac:dyDescent="0.2">
      <c r="A191" s="315">
        <v>2721</v>
      </c>
      <c r="B191" s="337" t="s">
        <v>359</v>
      </c>
      <c r="C191" s="322">
        <v>2</v>
      </c>
      <c r="D191" s="323">
        <v>1</v>
      </c>
      <c r="E191" s="312" t="s">
        <v>771</v>
      </c>
      <c r="F191" s="328" t="s">
        <v>772</v>
      </c>
      <c r="G191" s="530">
        <f t="shared" si="2"/>
        <v>0</v>
      </c>
      <c r="H191" s="332"/>
      <c r="I191" s="526" t="s">
        <v>526</v>
      </c>
    </row>
    <row r="192" spans="1:9" s="314" customFormat="1" ht="20.25" customHeight="1" x14ac:dyDescent="0.2">
      <c r="A192" s="315">
        <v>2722</v>
      </c>
      <c r="B192" s="337" t="s">
        <v>359</v>
      </c>
      <c r="C192" s="322">
        <v>2</v>
      </c>
      <c r="D192" s="323">
        <v>2</v>
      </c>
      <c r="E192" s="312" t="s">
        <v>773</v>
      </c>
      <c r="F192" s="328" t="s">
        <v>774</v>
      </c>
      <c r="G192" s="530">
        <f t="shared" si="2"/>
        <v>0</v>
      </c>
      <c r="H192" s="332"/>
      <c r="I192" s="526" t="s">
        <v>526</v>
      </c>
    </row>
    <row r="193" spans="1:9" s="314" customFormat="1" x14ac:dyDescent="0.2">
      <c r="A193" s="315">
        <v>2723</v>
      </c>
      <c r="B193" s="337" t="s">
        <v>359</v>
      </c>
      <c r="C193" s="322">
        <v>2</v>
      </c>
      <c r="D193" s="323">
        <v>3</v>
      </c>
      <c r="E193" s="312" t="s">
        <v>128</v>
      </c>
      <c r="F193" s="328" t="s">
        <v>775</v>
      </c>
      <c r="G193" s="530">
        <f t="shared" si="2"/>
        <v>0</v>
      </c>
      <c r="H193" s="332"/>
      <c r="I193" s="526" t="s">
        <v>526</v>
      </c>
    </row>
    <row r="194" spans="1:9" s="314" customFormat="1" x14ac:dyDescent="0.2">
      <c r="A194" s="315">
        <v>2724</v>
      </c>
      <c r="B194" s="337" t="s">
        <v>359</v>
      </c>
      <c r="C194" s="322">
        <v>2</v>
      </c>
      <c r="D194" s="323">
        <v>4</v>
      </c>
      <c r="E194" s="312" t="s">
        <v>776</v>
      </c>
      <c r="F194" s="328" t="s">
        <v>777</v>
      </c>
      <c r="G194" s="530">
        <f t="shared" si="2"/>
        <v>0</v>
      </c>
      <c r="H194" s="332"/>
      <c r="I194" s="526" t="s">
        <v>526</v>
      </c>
    </row>
    <row r="195" spans="1:9" s="314" customFormat="1" x14ac:dyDescent="0.2">
      <c r="A195" s="315">
        <v>2730</v>
      </c>
      <c r="B195" s="335" t="s">
        <v>359</v>
      </c>
      <c r="C195" s="316">
        <v>3</v>
      </c>
      <c r="D195" s="317">
        <v>0</v>
      </c>
      <c r="E195" s="318" t="s">
        <v>778</v>
      </c>
      <c r="F195" s="319" t="s">
        <v>781</v>
      </c>
      <c r="G195" s="530">
        <f t="shared" si="2"/>
        <v>0</v>
      </c>
      <c r="H195" s="332"/>
      <c r="I195" s="526" t="s">
        <v>526</v>
      </c>
    </row>
    <row r="196" spans="1:9" s="320" customFormat="1" ht="10.5" customHeight="1" x14ac:dyDescent="0.2">
      <c r="A196" s="315"/>
      <c r="B196" s="305"/>
      <c r="C196" s="316"/>
      <c r="D196" s="317"/>
      <c r="E196" s="312" t="s">
        <v>198</v>
      </c>
      <c r="F196" s="319"/>
      <c r="G196" s="530">
        <f t="shared" si="2"/>
        <v>0</v>
      </c>
      <c r="H196" s="529"/>
      <c r="I196" s="526" t="s">
        <v>526</v>
      </c>
    </row>
    <row r="197" spans="1:9" s="314" customFormat="1" ht="15" customHeight="1" x14ac:dyDescent="0.2">
      <c r="A197" s="315">
        <v>2731</v>
      </c>
      <c r="B197" s="337" t="s">
        <v>359</v>
      </c>
      <c r="C197" s="322">
        <v>3</v>
      </c>
      <c r="D197" s="323">
        <v>1</v>
      </c>
      <c r="E197" s="312" t="s">
        <v>782</v>
      </c>
      <c r="F197" s="324" t="s">
        <v>783</v>
      </c>
      <c r="G197" s="530">
        <f t="shared" si="2"/>
        <v>0</v>
      </c>
      <c r="H197" s="332"/>
      <c r="I197" s="526" t="s">
        <v>526</v>
      </c>
    </row>
    <row r="198" spans="1:9" s="314" customFormat="1" ht="18" customHeight="1" x14ac:dyDescent="0.2">
      <c r="A198" s="315">
        <v>2732</v>
      </c>
      <c r="B198" s="337" t="s">
        <v>359</v>
      </c>
      <c r="C198" s="322">
        <v>3</v>
      </c>
      <c r="D198" s="323">
        <v>2</v>
      </c>
      <c r="E198" s="312" t="s">
        <v>784</v>
      </c>
      <c r="F198" s="324" t="s">
        <v>785</v>
      </c>
      <c r="G198" s="530">
        <f t="shared" si="2"/>
        <v>0</v>
      </c>
      <c r="H198" s="332"/>
      <c r="I198" s="526" t="s">
        <v>526</v>
      </c>
    </row>
    <row r="199" spans="1:9" s="314" customFormat="1" ht="16.5" customHeight="1" x14ac:dyDescent="0.2">
      <c r="A199" s="315">
        <v>2733</v>
      </c>
      <c r="B199" s="337" t="s">
        <v>359</v>
      </c>
      <c r="C199" s="322">
        <v>3</v>
      </c>
      <c r="D199" s="323">
        <v>3</v>
      </c>
      <c r="E199" s="312" t="s">
        <v>786</v>
      </c>
      <c r="F199" s="324" t="s">
        <v>787</v>
      </c>
      <c r="G199" s="530">
        <f t="shared" si="2"/>
        <v>0</v>
      </c>
      <c r="H199" s="332"/>
      <c r="I199" s="526" t="s">
        <v>526</v>
      </c>
    </row>
    <row r="200" spans="1:9" s="314" customFormat="1" ht="24" x14ac:dyDescent="0.2">
      <c r="A200" s="315">
        <v>2734</v>
      </c>
      <c r="B200" s="337" t="s">
        <v>359</v>
      </c>
      <c r="C200" s="322">
        <v>3</v>
      </c>
      <c r="D200" s="323">
        <v>4</v>
      </c>
      <c r="E200" s="312" t="s">
        <v>788</v>
      </c>
      <c r="F200" s="324" t="s">
        <v>789</v>
      </c>
      <c r="G200" s="530">
        <f t="shared" si="2"/>
        <v>0</v>
      </c>
      <c r="H200" s="332"/>
      <c r="I200" s="526" t="s">
        <v>526</v>
      </c>
    </row>
    <row r="201" spans="1:9" s="314" customFormat="1" ht="24" x14ac:dyDescent="0.2">
      <c r="A201" s="315">
        <v>2740</v>
      </c>
      <c r="B201" s="335" t="s">
        <v>359</v>
      </c>
      <c r="C201" s="316">
        <v>4</v>
      </c>
      <c r="D201" s="317">
        <v>0</v>
      </c>
      <c r="E201" s="318" t="s">
        <v>790</v>
      </c>
      <c r="F201" s="319" t="s">
        <v>791</v>
      </c>
      <c r="G201" s="530">
        <f t="shared" ref="G201:G264" si="3">H201</f>
        <v>0</v>
      </c>
      <c r="H201" s="332"/>
      <c r="I201" s="526" t="s">
        <v>526</v>
      </c>
    </row>
    <row r="202" spans="1:9" s="320" customFormat="1" ht="10.5" customHeight="1" x14ac:dyDescent="0.2">
      <c r="A202" s="315"/>
      <c r="B202" s="305"/>
      <c r="C202" s="316"/>
      <c r="D202" s="317"/>
      <c r="E202" s="312" t="s">
        <v>198</v>
      </c>
      <c r="F202" s="319"/>
      <c r="G202" s="530">
        <f t="shared" si="3"/>
        <v>0</v>
      </c>
      <c r="H202" s="529"/>
      <c r="I202" s="526" t="s">
        <v>526</v>
      </c>
    </row>
    <row r="203" spans="1:9" s="314" customFormat="1" x14ac:dyDescent="0.2">
      <c r="A203" s="315">
        <v>2741</v>
      </c>
      <c r="B203" s="337" t="s">
        <v>359</v>
      </c>
      <c r="C203" s="322">
        <v>4</v>
      </c>
      <c r="D203" s="323">
        <v>1</v>
      </c>
      <c r="E203" s="312" t="s">
        <v>790</v>
      </c>
      <c r="F203" s="328" t="s">
        <v>792</v>
      </c>
      <c r="G203" s="530">
        <f t="shared" si="3"/>
        <v>0</v>
      </c>
      <c r="H203" s="332"/>
      <c r="I203" s="526" t="s">
        <v>526</v>
      </c>
    </row>
    <row r="204" spans="1:9" s="314" customFormat="1" ht="24" x14ac:dyDescent="0.2">
      <c r="A204" s="315">
        <v>2750</v>
      </c>
      <c r="B204" s="335" t="s">
        <v>359</v>
      </c>
      <c r="C204" s="316">
        <v>5</v>
      </c>
      <c r="D204" s="317">
        <v>0</v>
      </c>
      <c r="E204" s="318" t="s">
        <v>793</v>
      </c>
      <c r="F204" s="319" t="s">
        <v>794</v>
      </c>
      <c r="G204" s="530">
        <f t="shared" si="3"/>
        <v>0</v>
      </c>
      <c r="H204" s="332"/>
      <c r="I204" s="526" t="s">
        <v>526</v>
      </c>
    </row>
    <row r="205" spans="1:9" s="320" customFormat="1" ht="10.5" customHeight="1" x14ac:dyDescent="0.2">
      <c r="A205" s="315"/>
      <c r="B205" s="305"/>
      <c r="C205" s="316"/>
      <c r="D205" s="317"/>
      <c r="E205" s="312" t="s">
        <v>198</v>
      </c>
      <c r="F205" s="319"/>
      <c r="G205" s="530">
        <f t="shared" si="3"/>
        <v>0</v>
      </c>
      <c r="H205" s="529"/>
      <c r="I205" s="526" t="s">
        <v>526</v>
      </c>
    </row>
    <row r="206" spans="1:9" s="314" customFormat="1" ht="24" x14ac:dyDescent="0.2">
      <c r="A206" s="315">
        <v>2751</v>
      </c>
      <c r="B206" s="337" t="s">
        <v>359</v>
      </c>
      <c r="C206" s="322">
        <v>5</v>
      </c>
      <c r="D206" s="323">
        <v>1</v>
      </c>
      <c r="E206" s="312" t="s">
        <v>793</v>
      </c>
      <c r="F206" s="328" t="s">
        <v>794</v>
      </c>
      <c r="G206" s="530">
        <f t="shared" si="3"/>
        <v>0</v>
      </c>
      <c r="H206" s="332"/>
      <c r="I206" s="526" t="s">
        <v>526</v>
      </c>
    </row>
    <row r="207" spans="1:9" s="314" customFormat="1" ht="24" x14ac:dyDescent="0.2">
      <c r="A207" s="315">
        <v>2760</v>
      </c>
      <c r="B207" s="335" t="s">
        <v>359</v>
      </c>
      <c r="C207" s="316">
        <v>6</v>
      </c>
      <c r="D207" s="317">
        <v>0</v>
      </c>
      <c r="E207" s="318" t="s">
        <v>795</v>
      </c>
      <c r="F207" s="319" t="s">
        <v>796</v>
      </c>
      <c r="G207" s="530">
        <f t="shared" si="3"/>
        <v>0</v>
      </c>
      <c r="H207" s="332"/>
      <c r="I207" s="526" t="s">
        <v>526</v>
      </c>
    </row>
    <row r="208" spans="1:9" s="320" customFormat="1" ht="10.5" customHeight="1" x14ac:dyDescent="0.2">
      <c r="A208" s="315"/>
      <c r="B208" s="305"/>
      <c r="C208" s="316"/>
      <c r="D208" s="317"/>
      <c r="E208" s="312" t="s">
        <v>198</v>
      </c>
      <c r="F208" s="319"/>
      <c r="G208" s="530">
        <f t="shared" si="3"/>
        <v>0</v>
      </c>
      <c r="H208" s="529"/>
      <c r="I208" s="526" t="s">
        <v>526</v>
      </c>
    </row>
    <row r="209" spans="1:9" s="314" customFormat="1" ht="24" x14ac:dyDescent="0.2">
      <c r="A209" s="315">
        <v>2761</v>
      </c>
      <c r="B209" s="337" t="s">
        <v>359</v>
      </c>
      <c r="C209" s="322">
        <v>6</v>
      </c>
      <c r="D209" s="323">
        <v>1</v>
      </c>
      <c r="E209" s="312" t="s">
        <v>361</v>
      </c>
      <c r="F209" s="319"/>
      <c r="G209" s="530">
        <f t="shared" si="3"/>
        <v>0</v>
      </c>
      <c r="H209" s="332"/>
      <c r="I209" s="526" t="s">
        <v>526</v>
      </c>
    </row>
    <row r="210" spans="1:9" s="314" customFormat="1" x14ac:dyDescent="0.2">
      <c r="A210" s="315">
        <v>2762</v>
      </c>
      <c r="B210" s="337" t="s">
        <v>359</v>
      </c>
      <c r="C210" s="322">
        <v>6</v>
      </c>
      <c r="D210" s="323">
        <v>2</v>
      </c>
      <c r="E210" s="312" t="s">
        <v>795</v>
      </c>
      <c r="F210" s="328" t="s">
        <v>797</v>
      </c>
      <c r="G210" s="530">
        <f t="shared" si="3"/>
        <v>0</v>
      </c>
      <c r="H210" s="332"/>
      <c r="I210" s="526" t="s">
        <v>526</v>
      </c>
    </row>
    <row r="211" spans="1:9" s="310" customFormat="1" ht="33.75" customHeight="1" x14ac:dyDescent="0.2">
      <c r="A211" s="330">
        <v>2800</v>
      </c>
      <c r="B211" s="335" t="s">
        <v>362</v>
      </c>
      <c r="C211" s="316">
        <v>0</v>
      </c>
      <c r="D211" s="317">
        <v>0</v>
      </c>
      <c r="E211" s="336" t="s">
        <v>40</v>
      </c>
      <c r="F211" s="331" t="s">
        <v>798</v>
      </c>
      <c r="G211" s="532">
        <f t="shared" si="3"/>
        <v>4590</v>
      </c>
      <c r="H211" s="531">
        <f>H216+H230</f>
        <v>4590</v>
      </c>
      <c r="I211" s="526" t="s">
        <v>526</v>
      </c>
    </row>
    <row r="212" spans="1:9" s="314" customFormat="1" ht="11.25" customHeight="1" x14ac:dyDescent="0.2">
      <c r="A212" s="311"/>
      <c r="B212" s="305"/>
      <c r="C212" s="306"/>
      <c r="D212" s="307"/>
      <c r="E212" s="312" t="s">
        <v>197</v>
      </c>
      <c r="F212" s="313"/>
      <c r="G212" s="530">
        <f t="shared" si="3"/>
        <v>0</v>
      </c>
      <c r="H212" s="332"/>
      <c r="I212" s="526" t="s">
        <v>526</v>
      </c>
    </row>
    <row r="213" spans="1:9" s="314" customFormat="1" x14ac:dyDescent="0.2">
      <c r="A213" s="315">
        <v>2810</v>
      </c>
      <c r="B213" s="337" t="s">
        <v>362</v>
      </c>
      <c r="C213" s="322">
        <v>1</v>
      </c>
      <c r="D213" s="323">
        <v>0</v>
      </c>
      <c r="E213" s="318" t="s">
        <v>799</v>
      </c>
      <c r="F213" s="319" t="s">
        <v>800</v>
      </c>
      <c r="G213" s="530">
        <f t="shared" si="3"/>
        <v>0</v>
      </c>
      <c r="H213" s="332"/>
      <c r="I213" s="526" t="s">
        <v>526</v>
      </c>
    </row>
    <row r="214" spans="1:9" s="320" customFormat="1" ht="10.5" customHeight="1" x14ac:dyDescent="0.2">
      <c r="A214" s="315"/>
      <c r="B214" s="305"/>
      <c r="C214" s="316"/>
      <c r="D214" s="317"/>
      <c r="E214" s="312" t="s">
        <v>198</v>
      </c>
      <c r="F214" s="319"/>
      <c r="G214" s="530">
        <f t="shared" si="3"/>
        <v>0</v>
      </c>
      <c r="H214" s="529"/>
      <c r="I214" s="526" t="s">
        <v>526</v>
      </c>
    </row>
    <row r="215" spans="1:9" s="314" customFormat="1" x14ac:dyDescent="0.2">
      <c r="A215" s="315">
        <v>2811</v>
      </c>
      <c r="B215" s="337" t="s">
        <v>362</v>
      </c>
      <c r="C215" s="322">
        <v>1</v>
      </c>
      <c r="D215" s="323">
        <v>1</v>
      </c>
      <c r="E215" s="312" t="s">
        <v>799</v>
      </c>
      <c r="F215" s="328" t="s">
        <v>801</v>
      </c>
      <c r="G215" s="530">
        <f t="shared" si="3"/>
        <v>0</v>
      </c>
      <c r="H215" s="332"/>
      <c r="I215" s="526" t="s">
        <v>526</v>
      </c>
    </row>
    <row r="216" spans="1:9" s="314" customFormat="1" x14ac:dyDescent="0.2">
      <c r="A216" s="315">
        <v>2820</v>
      </c>
      <c r="B216" s="335" t="s">
        <v>362</v>
      </c>
      <c r="C216" s="316">
        <v>2</v>
      </c>
      <c r="D216" s="317">
        <v>0</v>
      </c>
      <c r="E216" s="318" t="s">
        <v>802</v>
      </c>
      <c r="F216" s="319" t="s">
        <v>803</v>
      </c>
      <c r="G216" s="532">
        <f t="shared" si="3"/>
        <v>4390</v>
      </c>
      <c r="H216" s="531">
        <f>H221</f>
        <v>4390</v>
      </c>
      <c r="I216" s="526" t="s">
        <v>526</v>
      </c>
    </row>
    <row r="217" spans="1:9" s="320" customFormat="1" ht="10.5" customHeight="1" x14ac:dyDescent="0.2">
      <c r="A217" s="315"/>
      <c r="B217" s="305"/>
      <c r="C217" s="316"/>
      <c r="D217" s="317"/>
      <c r="E217" s="312" t="s">
        <v>198</v>
      </c>
      <c r="F217" s="319"/>
      <c r="G217" s="530">
        <f t="shared" si="3"/>
        <v>0</v>
      </c>
      <c r="H217" s="529"/>
      <c r="I217" s="526" t="s">
        <v>526</v>
      </c>
    </row>
    <row r="218" spans="1:9" s="314" customFormat="1" x14ac:dyDescent="0.2">
      <c r="A218" s="315">
        <v>2821</v>
      </c>
      <c r="B218" s="337" t="s">
        <v>362</v>
      </c>
      <c r="C218" s="322">
        <v>2</v>
      </c>
      <c r="D218" s="323">
        <v>1</v>
      </c>
      <c r="E218" s="312" t="s">
        <v>363</v>
      </c>
      <c r="F218" s="319"/>
      <c r="G218" s="530">
        <f t="shared" si="3"/>
        <v>0</v>
      </c>
      <c r="H218" s="332"/>
      <c r="I218" s="526" t="s">
        <v>526</v>
      </c>
    </row>
    <row r="219" spans="1:9" s="314" customFormat="1" x14ac:dyDescent="0.2">
      <c r="A219" s="315">
        <v>2822</v>
      </c>
      <c r="B219" s="337" t="s">
        <v>362</v>
      </c>
      <c r="C219" s="322">
        <v>2</v>
      </c>
      <c r="D219" s="323">
        <v>2</v>
      </c>
      <c r="E219" s="312" t="s">
        <v>364</v>
      </c>
      <c r="F219" s="319"/>
      <c r="G219" s="530">
        <f t="shared" si="3"/>
        <v>0</v>
      </c>
      <c r="H219" s="332"/>
      <c r="I219" s="526" t="s">
        <v>526</v>
      </c>
    </row>
    <row r="220" spans="1:9" s="314" customFormat="1" x14ac:dyDescent="0.2">
      <c r="A220" s="315">
        <v>2823</v>
      </c>
      <c r="B220" s="337" t="s">
        <v>362</v>
      </c>
      <c r="C220" s="322">
        <v>2</v>
      </c>
      <c r="D220" s="323">
        <v>3</v>
      </c>
      <c r="E220" s="312" t="s">
        <v>400</v>
      </c>
      <c r="F220" s="328" t="s">
        <v>804</v>
      </c>
      <c r="G220" s="530">
        <f t="shared" si="3"/>
        <v>0</v>
      </c>
      <c r="H220" s="332"/>
      <c r="I220" s="526" t="s">
        <v>526</v>
      </c>
    </row>
    <row r="221" spans="1:9" s="314" customFormat="1" x14ac:dyDescent="0.2">
      <c r="A221" s="315">
        <v>2824</v>
      </c>
      <c r="B221" s="337" t="s">
        <v>362</v>
      </c>
      <c r="C221" s="322">
        <v>2</v>
      </c>
      <c r="D221" s="323">
        <v>4</v>
      </c>
      <c r="E221" s="312" t="s">
        <v>365</v>
      </c>
      <c r="F221" s="328"/>
      <c r="G221" s="530">
        <f t="shared" si="3"/>
        <v>4390</v>
      </c>
      <c r="H221" s="339">
        <v>4390</v>
      </c>
      <c r="I221" s="526" t="s">
        <v>526</v>
      </c>
    </row>
    <row r="222" spans="1:9" s="314" customFormat="1" x14ac:dyDescent="0.2">
      <c r="A222" s="315">
        <v>2825</v>
      </c>
      <c r="B222" s="337" t="s">
        <v>362</v>
      </c>
      <c r="C222" s="322">
        <v>2</v>
      </c>
      <c r="D222" s="323">
        <v>5</v>
      </c>
      <c r="E222" s="312" t="s">
        <v>366</v>
      </c>
      <c r="F222" s="328"/>
      <c r="G222" s="530">
        <f t="shared" si="3"/>
        <v>0</v>
      </c>
      <c r="H222" s="332"/>
      <c r="I222" s="526" t="s">
        <v>526</v>
      </c>
    </row>
    <row r="223" spans="1:9" s="314" customFormat="1" x14ac:dyDescent="0.2">
      <c r="A223" s="315">
        <v>2826</v>
      </c>
      <c r="B223" s="337" t="s">
        <v>362</v>
      </c>
      <c r="C223" s="322">
        <v>2</v>
      </c>
      <c r="D223" s="323">
        <v>6</v>
      </c>
      <c r="E223" s="312" t="s">
        <v>367</v>
      </c>
      <c r="F223" s="328"/>
      <c r="G223" s="530">
        <f t="shared" si="3"/>
        <v>0</v>
      </c>
      <c r="H223" s="332"/>
      <c r="I223" s="526" t="s">
        <v>526</v>
      </c>
    </row>
    <row r="224" spans="1:9" s="314" customFormat="1" ht="24" x14ac:dyDescent="0.2">
      <c r="A224" s="315">
        <v>2827</v>
      </c>
      <c r="B224" s="337" t="s">
        <v>362</v>
      </c>
      <c r="C224" s="322">
        <v>2</v>
      </c>
      <c r="D224" s="323">
        <v>7</v>
      </c>
      <c r="E224" s="312" t="s">
        <v>368</v>
      </c>
      <c r="F224" s="328"/>
      <c r="G224" s="530">
        <f t="shared" si="3"/>
        <v>0</v>
      </c>
      <c r="H224" s="332"/>
      <c r="I224" s="526" t="s">
        <v>526</v>
      </c>
    </row>
    <row r="225" spans="1:9" s="314" customFormat="1" ht="38.25" customHeight="1" x14ac:dyDescent="0.2">
      <c r="A225" s="315">
        <v>2830</v>
      </c>
      <c r="B225" s="335" t="s">
        <v>362</v>
      </c>
      <c r="C225" s="316">
        <v>3</v>
      </c>
      <c r="D225" s="317">
        <v>0</v>
      </c>
      <c r="E225" s="318" t="s">
        <v>805</v>
      </c>
      <c r="F225" s="334" t="s">
        <v>806</v>
      </c>
      <c r="G225" s="530">
        <f t="shared" si="3"/>
        <v>0</v>
      </c>
      <c r="H225" s="332"/>
      <c r="I225" s="526" t="s">
        <v>526</v>
      </c>
    </row>
    <row r="226" spans="1:9" s="320" customFormat="1" ht="10.5" customHeight="1" x14ac:dyDescent="0.2">
      <c r="A226" s="315"/>
      <c r="B226" s="305"/>
      <c r="C226" s="316"/>
      <c r="D226" s="317"/>
      <c r="E226" s="312" t="s">
        <v>198</v>
      </c>
      <c r="F226" s="319"/>
      <c r="G226" s="530">
        <f t="shared" si="3"/>
        <v>0</v>
      </c>
      <c r="H226" s="529"/>
      <c r="I226" s="526" t="s">
        <v>526</v>
      </c>
    </row>
    <row r="227" spans="1:9" s="314" customFormat="1" x14ac:dyDescent="0.2">
      <c r="A227" s="315">
        <v>2831</v>
      </c>
      <c r="B227" s="337" t="s">
        <v>362</v>
      </c>
      <c r="C227" s="322">
        <v>3</v>
      </c>
      <c r="D227" s="323">
        <v>1</v>
      </c>
      <c r="E227" s="312" t="s">
        <v>401</v>
      </c>
      <c r="F227" s="334"/>
      <c r="G227" s="530">
        <f t="shared" si="3"/>
        <v>0</v>
      </c>
      <c r="H227" s="332"/>
      <c r="I227" s="526" t="s">
        <v>526</v>
      </c>
    </row>
    <row r="228" spans="1:9" s="314" customFormat="1" x14ac:dyDescent="0.2">
      <c r="A228" s="315">
        <v>2832</v>
      </c>
      <c r="B228" s="337" t="s">
        <v>362</v>
      </c>
      <c r="C228" s="322">
        <v>3</v>
      </c>
      <c r="D228" s="323">
        <v>2</v>
      </c>
      <c r="E228" s="312" t="s">
        <v>409</v>
      </c>
      <c r="F228" s="334"/>
      <c r="G228" s="530">
        <f t="shared" si="3"/>
        <v>0</v>
      </c>
      <c r="H228" s="332"/>
      <c r="I228" s="526" t="s">
        <v>526</v>
      </c>
    </row>
    <row r="229" spans="1:9" s="314" customFormat="1" x14ac:dyDescent="0.2">
      <c r="A229" s="315">
        <v>2833</v>
      </c>
      <c r="B229" s="337" t="s">
        <v>362</v>
      </c>
      <c r="C229" s="322">
        <v>3</v>
      </c>
      <c r="D229" s="323">
        <v>3</v>
      </c>
      <c r="E229" s="312" t="s">
        <v>410</v>
      </c>
      <c r="F229" s="328" t="s">
        <v>807</v>
      </c>
      <c r="G229" s="530">
        <f t="shared" si="3"/>
        <v>0</v>
      </c>
      <c r="H229" s="332"/>
      <c r="I229" s="526" t="s">
        <v>526</v>
      </c>
    </row>
    <row r="230" spans="1:9" s="314" customFormat="1" ht="14.25" customHeight="1" x14ac:dyDescent="0.2">
      <c r="A230" s="315">
        <v>2840</v>
      </c>
      <c r="B230" s="335" t="s">
        <v>362</v>
      </c>
      <c r="C230" s="316">
        <v>4</v>
      </c>
      <c r="D230" s="317">
        <v>0</v>
      </c>
      <c r="E230" s="318" t="s">
        <v>411</v>
      </c>
      <c r="F230" s="334" t="s">
        <v>808</v>
      </c>
      <c r="G230" s="532">
        <f t="shared" si="3"/>
        <v>200</v>
      </c>
      <c r="H230" s="531">
        <f>H232</f>
        <v>200</v>
      </c>
      <c r="I230" s="526" t="s">
        <v>526</v>
      </c>
    </row>
    <row r="231" spans="1:9" s="320" customFormat="1" ht="10.5" customHeight="1" x14ac:dyDescent="0.2">
      <c r="A231" s="315"/>
      <c r="B231" s="305"/>
      <c r="C231" s="316"/>
      <c r="D231" s="317"/>
      <c r="E231" s="312" t="s">
        <v>198</v>
      </c>
      <c r="F231" s="319"/>
      <c r="G231" s="530">
        <f t="shared" si="3"/>
        <v>0</v>
      </c>
      <c r="H231" s="531"/>
      <c r="I231" s="526" t="s">
        <v>526</v>
      </c>
    </row>
    <row r="232" spans="1:9" s="314" customFormat="1" ht="14.25" customHeight="1" x14ac:dyDescent="0.2">
      <c r="A232" s="315">
        <v>2841</v>
      </c>
      <c r="B232" s="337" t="s">
        <v>362</v>
      </c>
      <c r="C232" s="322">
        <v>4</v>
      </c>
      <c r="D232" s="323">
        <v>1</v>
      </c>
      <c r="E232" s="312" t="s">
        <v>412</v>
      </c>
      <c r="F232" s="334"/>
      <c r="G232" s="530">
        <f t="shared" si="3"/>
        <v>200</v>
      </c>
      <c r="H232" s="339">
        <v>200</v>
      </c>
      <c r="I232" s="526" t="s">
        <v>526</v>
      </c>
    </row>
    <row r="233" spans="1:9" s="314" customFormat="1" ht="29.25" customHeight="1" x14ac:dyDescent="0.2">
      <c r="A233" s="315">
        <v>2842</v>
      </c>
      <c r="B233" s="337" t="s">
        <v>362</v>
      </c>
      <c r="C233" s="322">
        <v>4</v>
      </c>
      <c r="D233" s="323">
        <v>2</v>
      </c>
      <c r="E233" s="312" t="s">
        <v>413</v>
      </c>
      <c r="F233" s="334"/>
      <c r="G233" s="530">
        <f t="shared" si="3"/>
        <v>0</v>
      </c>
      <c r="H233" s="332"/>
      <c r="I233" s="526" t="s">
        <v>526</v>
      </c>
    </row>
    <row r="234" spans="1:9" s="314" customFormat="1" ht="24" x14ac:dyDescent="0.2">
      <c r="A234" s="315">
        <v>2843</v>
      </c>
      <c r="B234" s="337" t="s">
        <v>362</v>
      </c>
      <c r="C234" s="322">
        <v>4</v>
      </c>
      <c r="D234" s="323">
        <v>3</v>
      </c>
      <c r="E234" s="312" t="s">
        <v>411</v>
      </c>
      <c r="F234" s="328" t="s">
        <v>809</v>
      </c>
      <c r="G234" s="530">
        <f t="shared" si="3"/>
        <v>0</v>
      </c>
      <c r="H234" s="332"/>
      <c r="I234" s="526" t="s">
        <v>526</v>
      </c>
    </row>
    <row r="235" spans="1:9" s="314" customFormat="1" ht="26.25" customHeight="1" x14ac:dyDescent="0.2">
      <c r="A235" s="315">
        <v>2850</v>
      </c>
      <c r="B235" s="335" t="s">
        <v>362</v>
      </c>
      <c r="C235" s="316">
        <v>5</v>
      </c>
      <c r="D235" s="317">
        <v>0</v>
      </c>
      <c r="E235" s="342" t="s">
        <v>810</v>
      </c>
      <c r="F235" s="334" t="s">
        <v>811</v>
      </c>
      <c r="G235" s="530">
        <f t="shared" si="3"/>
        <v>0</v>
      </c>
      <c r="H235" s="332"/>
      <c r="I235" s="526" t="s">
        <v>526</v>
      </c>
    </row>
    <row r="236" spans="1:9" s="320" customFormat="1" ht="10.5" customHeight="1" x14ac:dyDescent="0.2">
      <c r="A236" s="315"/>
      <c r="B236" s="305"/>
      <c r="C236" s="316"/>
      <c r="D236" s="317"/>
      <c r="E236" s="312" t="s">
        <v>198</v>
      </c>
      <c r="F236" s="319"/>
      <c r="G236" s="530">
        <f t="shared" si="3"/>
        <v>0</v>
      </c>
      <c r="H236" s="529"/>
      <c r="I236" s="526" t="s">
        <v>526</v>
      </c>
    </row>
    <row r="237" spans="1:9" s="314" customFormat="1" ht="24" customHeight="1" x14ac:dyDescent="0.2">
      <c r="A237" s="315">
        <v>2851</v>
      </c>
      <c r="B237" s="335" t="s">
        <v>362</v>
      </c>
      <c r="C237" s="316">
        <v>5</v>
      </c>
      <c r="D237" s="317">
        <v>1</v>
      </c>
      <c r="E237" s="343" t="s">
        <v>810</v>
      </c>
      <c r="F237" s="328" t="s">
        <v>812</v>
      </c>
      <c r="G237" s="530">
        <f t="shared" si="3"/>
        <v>0</v>
      </c>
      <c r="H237" s="332"/>
      <c r="I237" s="526" t="s">
        <v>526</v>
      </c>
    </row>
    <row r="238" spans="1:9" s="314" customFormat="1" ht="27" customHeight="1" x14ac:dyDescent="0.2">
      <c r="A238" s="315">
        <v>2860</v>
      </c>
      <c r="B238" s="335" t="s">
        <v>362</v>
      </c>
      <c r="C238" s="316">
        <v>6</v>
      </c>
      <c r="D238" s="317">
        <v>0</v>
      </c>
      <c r="E238" s="342" t="s">
        <v>813</v>
      </c>
      <c r="F238" s="334" t="s">
        <v>934</v>
      </c>
      <c r="G238" s="530">
        <f t="shared" si="3"/>
        <v>0</v>
      </c>
      <c r="H238" s="332"/>
      <c r="I238" s="526" t="s">
        <v>526</v>
      </c>
    </row>
    <row r="239" spans="1:9" s="320" customFormat="1" ht="10.5" customHeight="1" x14ac:dyDescent="0.2">
      <c r="A239" s="315"/>
      <c r="B239" s="305"/>
      <c r="C239" s="316"/>
      <c r="D239" s="317"/>
      <c r="E239" s="312" t="s">
        <v>198</v>
      </c>
      <c r="F239" s="319"/>
      <c r="G239" s="530">
        <f t="shared" si="3"/>
        <v>0</v>
      </c>
      <c r="H239" s="529"/>
      <c r="I239" s="526" t="s">
        <v>526</v>
      </c>
    </row>
    <row r="240" spans="1:9" s="314" customFormat="1" ht="12" customHeight="1" x14ac:dyDescent="0.2">
      <c r="A240" s="315">
        <v>2861</v>
      </c>
      <c r="B240" s="337" t="s">
        <v>362</v>
      </c>
      <c r="C240" s="322">
        <v>6</v>
      </c>
      <c r="D240" s="323">
        <v>1</v>
      </c>
      <c r="E240" s="343" t="s">
        <v>813</v>
      </c>
      <c r="F240" s="328" t="s">
        <v>935</v>
      </c>
      <c r="G240" s="530">
        <f t="shared" si="3"/>
        <v>0</v>
      </c>
      <c r="H240" s="332"/>
      <c r="I240" s="526" t="s">
        <v>526</v>
      </c>
    </row>
    <row r="241" spans="1:9" s="310" customFormat="1" ht="44.25" customHeight="1" x14ac:dyDescent="0.2">
      <c r="A241" s="330">
        <v>2900</v>
      </c>
      <c r="B241" s="335" t="s">
        <v>369</v>
      </c>
      <c r="C241" s="316">
        <v>0</v>
      </c>
      <c r="D241" s="317">
        <v>0</v>
      </c>
      <c r="E241" s="336" t="s">
        <v>41</v>
      </c>
      <c r="F241" s="331" t="s">
        <v>936</v>
      </c>
      <c r="G241" s="532">
        <f t="shared" si="3"/>
        <v>50700</v>
      </c>
      <c r="H241" s="531">
        <f>H243</f>
        <v>50700</v>
      </c>
      <c r="I241" s="526" t="s">
        <v>526</v>
      </c>
    </row>
    <row r="242" spans="1:9" s="314" customFormat="1" ht="11.25" customHeight="1" x14ac:dyDescent="0.2">
      <c r="A242" s="311"/>
      <c r="B242" s="305"/>
      <c r="C242" s="306"/>
      <c r="D242" s="307"/>
      <c r="E242" s="312" t="s">
        <v>197</v>
      </c>
      <c r="F242" s="313"/>
      <c r="G242" s="530">
        <f t="shared" si="3"/>
        <v>0</v>
      </c>
      <c r="H242" s="332"/>
      <c r="I242" s="526" t="s">
        <v>526</v>
      </c>
    </row>
    <row r="243" spans="1:9" s="314" customFormat="1" ht="24" x14ac:dyDescent="0.2">
      <c r="A243" s="315">
        <v>2910</v>
      </c>
      <c r="B243" s="335" t="s">
        <v>369</v>
      </c>
      <c r="C243" s="316">
        <v>1</v>
      </c>
      <c r="D243" s="317">
        <v>0</v>
      </c>
      <c r="E243" s="318" t="s">
        <v>402</v>
      </c>
      <c r="F243" s="319" t="s">
        <v>937</v>
      </c>
      <c r="G243" s="532">
        <f t="shared" si="3"/>
        <v>50700</v>
      </c>
      <c r="H243" s="531">
        <f>H245</f>
        <v>50700</v>
      </c>
      <c r="I243" s="526" t="s">
        <v>526</v>
      </c>
    </row>
    <row r="244" spans="1:9" s="320" customFormat="1" ht="10.5" customHeight="1" x14ac:dyDescent="0.2">
      <c r="A244" s="315"/>
      <c r="B244" s="305"/>
      <c r="C244" s="316"/>
      <c r="D244" s="317"/>
      <c r="E244" s="312" t="s">
        <v>198</v>
      </c>
      <c r="F244" s="319"/>
      <c r="G244" s="530">
        <f t="shared" si="3"/>
        <v>0</v>
      </c>
      <c r="H244" s="529"/>
      <c r="I244" s="526" t="s">
        <v>526</v>
      </c>
    </row>
    <row r="245" spans="1:9" s="314" customFormat="1" x14ac:dyDescent="0.2">
      <c r="A245" s="315">
        <v>2911</v>
      </c>
      <c r="B245" s="337" t="s">
        <v>369</v>
      </c>
      <c r="C245" s="322">
        <v>1</v>
      </c>
      <c r="D245" s="323">
        <v>1</v>
      </c>
      <c r="E245" s="312" t="s">
        <v>938</v>
      </c>
      <c r="F245" s="328" t="s">
        <v>939</v>
      </c>
      <c r="G245" s="530">
        <f t="shared" si="3"/>
        <v>50700</v>
      </c>
      <c r="H245" s="339">
        <v>50700</v>
      </c>
      <c r="I245" s="526" t="s">
        <v>526</v>
      </c>
    </row>
    <row r="246" spans="1:9" s="314" customFormat="1" x14ac:dyDescent="0.2">
      <c r="A246" s="315">
        <v>2912</v>
      </c>
      <c r="B246" s="337" t="s">
        <v>369</v>
      </c>
      <c r="C246" s="322">
        <v>1</v>
      </c>
      <c r="D246" s="323">
        <v>2</v>
      </c>
      <c r="E246" s="312" t="s">
        <v>370</v>
      </c>
      <c r="F246" s="328" t="s">
        <v>940</v>
      </c>
      <c r="G246" s="530">
        <f t="shared" si="3"/>
        <v>0</v>
      </c>
      <c r="H246" s="332"/>
      <c r="I246" s="526" t="s">
        <v>526</v>
      </c>
    </row>
    <row r="247" spans="1:9" s="314" customFormat="1" x14ac:dyDescent="0.2">
      <c r="A247" s="315">
        <v>2920</v>
      </c>
      <c r="B247" s="335" t="s">
        <v>369</v>
      </c>
      <c r="C247" s="316">
        <v>2</v>
      </c>
      <c r="D247" s="317">
        <v>0</v>
      </c>
      <c r="E247" s="318" t="s">
        <v>371</v>
      </c>
      <c r="F247" s="319" t="s">
        <v>941</v>
      </c>
      <c r="G247" s="530">
        <f t="shared" si="3"/>
        <v>0</v>
      </c>
      <c r="H247" s="332"/>
      <c r="I247" s="526" t="s">
        <v>526</v>
      </c>
    </row>
    <row r="248" spans="1:9" s="320" customFormat="1" ht="10.5" customHeight="1" x14ac:dyDescent="0.2">
      <c r="A248" s="315"/>
      <c r="B248" s="305"/>
      <c r="C248" s="316"/>
      <c r="D248" s="317"/>
      <c r="E248" s="312" t="s">
        <v>198</v>
      </c>
      <c r="F248" s="319"/>
      <c r="G248" s="530">
        <f t="shared" si="3"/>
        <v>0</v>
      </c>
      <c r="H248" s="529"/>
      <c r="I248" s="526" t="s">
        <v>526</v>
      </c>
    </row>
    <row r="249" spans="1:9" s="314" customFormat="1" x14ac:dyDescent="0.2">
      <c r="A249" s="315">
        <v>2921</v>
      </c>
      <c r="B249" s="337" t="s">
        <v>369</v>
      </c>
      <c r="C249" s="322">
        <v>2</v>
      </c>
      <c r="D249" s="323">
        <v>1</v>
      </c>
      <c r="E249" s="312" t="s">
        <v>372</v>
      </c>
      <c r="F249" s="328" t="s">
        <v>942</v>
      </c>
      <c r="G249" s="530">
        <f t="shared" si="3"/>
        <v>0</v>
      </c>
      <c r="H249" s="332"/>
      <c r="I249" s="526" t="s">
        <v>526</v>
      </c>
    </row>
    <row r="250" spans="1:9" s="314" customFormat="1" x14ac:dyDescent="0.2">
      <c r="A250" s="315">
        <v>2922</v>
      </c>
      <c r="B250" s="337" t="s">
        <v>369</v>
      </c>
      <c r="C250" s="322">
        <v>2</v>
      </c>
      <c r="D250" s="323">
        <v>2</v>
      </c>
      <c r="E250" s="312" t="s">
        <v>373</v>
      </c>
      <c r="F250" s="328" t="s">
        <v>943</v>
      </c>
      <c r="G250" s="530">
        <f t="shared" si="3"/>
        <v>0</v>
      </c>
      <c r="H250" s="332"/>
      <c r="I250" s="526" t="s">
        <v>526</v>
      </c>
    </row>
    <row r="251" spans="1:9" s="314" customFormat="1" ht="36" x14ac:dyDescent="0.2">
      <c r="A251" s="315">
        <v>2930</v>
      </c>
      <c r="B251" s="335" t="s">
        <v>369</v>
      </c>
      <c r="C251" s="316">
        <v>3</v>
      </c>
      <c r="D251" s="317">
        <v>0</v>
      </c>
      <c r="E251" s="318" t="s">
        <v>374</v>
      </c>
      <c r="F251" s="319" t="s">
        <v>944</v>
      </c>
      <c r="G251" s="530">
        <f t="shared" si="3"/>
        <v>0</v>
      </c>
      <c r="H251" s="332"/>
      <c r="I251" s="526" t="s">
        <v>526</v>
      </c>
    </row>
    <row r="252" spans="1:9" s="320" customFormat="1" ht="10.5" customHeight="1" x14ac:dyDescent="0.2">
      <c r="A252" s="315"/>
      <c r="B252" s="305"/>
      <c r="C252" s="316"/>
      <c r="D252" s="317"/>
      <c r="E252" s="312" t="s">
        <v>198</v>
      </c>
      <c r="F252" s="319"/>
      <c r="G252" s="530">
        <f t="shared" si="3"/>
        <v>0</v>
      </c>
      <c r="H252" s="529"/>
      <c r="I252" s="526" t="s">
        <v>526</v>
      </c>
    </row>
    <row r="253" spans="1:9" s="314" customFormat="1" ht="24" x14ac:dyDescent="0.2">
      <c r="A253" s="315">
        <v>2931</v>
      </c>
      <c r="B253" s="337" t="s">
        <v>369</v>
      </c>
      <c r="C253" s="322">
        <v>3</v>
      </c>
      <c r="D253" s="323">
        <v>1</v>
      </c>
      <c r="E253" s="312" t="s">
        <v>375</v>
      </c>
      <c r="F253" s="328" t="s">
        <v>945</v>
      </c>
      <c r="G253" s="530">
        <f t="shared" si="3"/>
        <v>0</v>
      </c>
      <c r="H253" s="332"/>
      <c r="I253" s="526" t="s">
        <v>526</v>
      </c>
    </row>
    <row r="254" spans="1:9" s="314" customFormat="1" x14ac:dyDescent="0.2">
      <c r="A254" s="315">
        <v>2932</v>
      </c>
      <c r="B254" s="337" t="s">
        <v>369</v>
      </c>
      <c r="C254" s="322">
        <v>3</v>
      </c>
      <c r="D254" s="323">
        <v>2</v>
      </c>
      <c r="E254" s="312" t="s">
        <v>376</v>
      </c>
      <c r="F254" s="328"/>
      <c r="G254" s="530">
        <f t="shared" si="3"/>
        <v>0</v>
      </c>
      <c r="H254" s="332"/>
      <c r="I254" s="526" t="s">
        <v>526</v>
      </c>
    </row>
    <row r="255" spans="1:9" s="314" customFormat="1" x14ac:dyDescent="0.2">
      <c r="A255" s="315">
        <v>2940</v>
      </c>
      <c r="B255" s="335" t="s">
        <v>369</v>
      </c>
      <c r="C255" s="316">
        <v>4</v>
      </c>
      <c r="D255" s="317">
        <v>0</v>
      </c>
      <c r="E255" s="318" t="s">
        <v>946</v>
      </c>
      <c r="F255" s="319" t="s">
        <v>947</v>
      </c>
      <c r="G255" s="530">
        <f t="shared" si="3"/>
        <v>0</v>
      </c>
      <c r="H255" s="332"/>
      <c r="I255" s="526" t="s">
        <v>526</v>
      </c>
    </row>
    <row r="256" spans="1:9" s="320" customFormat="1" ht="10.5" customHeight="1" x14ac:dyDescent="0.2">
      <c r="A256" s="315"/>
      <c r="B256" s="305"/>
      <c r="C256" s="316"/>
      <c r="D256" s="317"/>
      <c r="E256" s="312" t="s">
        <v>198</v>
      </c>
      <c r="F256" s="319"/>
      <c r="G256" s="530">
        <f t="shared" si="3"/>
        <v>0</v>
      </c>
      <c r="H256" s="529"/>
      <c r="I256" s="526" t="s">
        <v>526</v>
      </c>
    </row>
    <row r="257" spans="1:9" s="314" customFormat="1" x14ac:dyDescent="0.2">
      <c r="A257" s="315">
        <v>2941</v>
      </c>
      <c r="B257" s="337" t="s">
        <v>369</v>
      </c>
      <c r="C257" s="322">
        <v>4</v>
      </c>
      <c r="D257" s="323">
        <v>1</v>
      </c>
      <c r="E257" s="312" t="s">
        <v>377</v>
      </c>
      <c r="F257" s="328" t="s">
        <v>948</v>
      </c>
      <c r="G257" s="530">
        <f t="shared" si="3"/>
        <v>0</v>
      </c>
      <c r="H257" s="332"/>
      <c r="I257" s="526" t="s">
        <v>526</v>
      </c>
    </row>
    <row r="258" spans="1:9" s="314" customFormat="1" x14ac:dyDescent="0.2">
      <c r="A258" s="315">
        <v>2942</v>
      </c>
      <c r="B258" s="337" t="s">
        <v>369</v>
      </c>
      <c r="C258" s="322">
        <v>4</v>
      </c>
      <c r="D258" s="323">
        <v>2</v>
      </c>
      <c r="E258" s="312" t="s">
        <v>378</v>
      </c>
      <c r="F258" s="328" t="s">
        <v>949</v>
      </c>
      <c r="G258" s="530">
        <f t="shared" si="3"/>
        <v>0</v>
      </c>
      <c r="H258" s="332"/>
      <c r="I258" s="526" t="s">
        <v>526</v>
      </c>
    </row>
    <row r="259" spans="1:9" s="314" customFormat="1" ht="24" x14ac:dyDescent="0.2">
      <c r="A259" s="315">
        <v>2950</v>
      </c>
      <c r="B259" s="335" t="s">
        <v>369</v>
      </c>
      <c r="C259" s="316">
        <v>5</v>
      </c>
      <c r="D259" s="317">
        <v>0</v>
      </c>
      <c r="E259" s="318" t="s">
        <v>950</v>
      </c>
      <c r="F259" s="319" t="s">
        <v>951</v>
      </c>
      <c r="G259" s="530">
        <f t="shared" si="3"/>
        <v>0</v>
      </c>
      <c r="H259" s="332"/>
      <c r="I259" s="526" t="s">
        <v>526</v>
      </c>
    </row>
    <row r="260" spans="1:9" s="320" customFormat="1" ht="10.5" customHeight="1" x14ac:dyDescent="0.2">
      <c r="A260" s="315"/>
      <c r="B260" s="305"/>
      <c r="C260" s="316"/>
      <c r="D260" s="317"/>
      <c r="E260" s="312" t="s">
        <v>198</v>
      </c>
      <c r="F260" s="319"/>
      <c r="G260" s="530">
        <f t="shared" si="3"/>
        <v>0</v>
      </c>
      <c r="H260" s="529"/>
      <c r="I260" s="526" t="s">
        <v>526</v>
      </c>
    </row>
    <row r="261" spans="1:9" s="314" customFormat="1" x14ac:dyDescent="0.2">
      <c r="A261" s="315">
        <v>2951</v>
      </c>
      <c r="B261" s="337" t="s">
        <v>369</v>
      </c>
      <c r="C261" s="322">
        <v>5</v>
      </c>
      <c r="D261" s="323">
        <v>1</v>
      </c>
      <c r="E261" s="312" t="s">
        <v>379</v>
      </c>
      <c r="F261" s="319"/>
      <c r="G261" s="530">
        <f t="shared" si="3"/>
        <v>0</v>
      </c>
      <c r="H261" s="332"/>
      <c r="I261" s="526" t="s">
        <v>526</v>
      </c>
    </row>
    <row r="262" spans="1:9" s="314" customFormat="1" x14ac:dyDescent="0.2">
      <c r="A262" s="315">
        <v>2952</v>
      </c>
      <c r="B262" s="337" t="s">
        <v>369</v>
      </c>
      <c r="C262" s="322">
        <v>5</v>
      </c>
      <c r="D262" s="323">
        <v>2</v>
      </c>
      <c r="E262" s="312" t="s">
        <v>380</v>
      </c>
      <c r="F262" s="328" t="s">
        <v>952</v>
      </c>
      <c r="G262" s="530">
        <f t="shared" si="3"/>
        <v>0</v>
      </c>
      <c r="H262" s="332"/>
      <c r="I262" s="526" t="s">
        <v>526</v>
      </c>
    </row>
    <row r="263" spans="1:9" s="314" customFormat="1" ht="24" x14ac:dyDescent="0.2">
      <c r="A263" s="315">
        <v>2960</v>
      </c>
      <c r="B263" s="335" t="s">
        <v>369</v>
      </c>
      <c r="C263" s="316">
        <v>6</v>
      </c>
      <c r="D263" s="317">
        <v>0</v>
      </c>
      <c r="E263" s="318" t="s">
        <v>953</v>
      </c>
      <c r="F263" s="319" t="s">
        <v>954</v>
      </c>
      <c r="G263" s="530">
        <f t="shared" si="3"/>
        <v>0</v>
      </c>
      <c r="H263" s="332"/>
      <c r="I263" s="526" t="s">
        <v>526</v>
      </c>
    </row>
    <row r="264" spans="1:9" s="320" customFormat="1" ht="10.5" customHeight="1" x14ac:dyDescent="0.2">
      <c r="A264" s="315"/>
      <c r="B264" s="305"/>
      <c r="C264" s="316"/>
      <c r="D264" s="317"/>
      <c r="E264" s="312" t="s">
        <v>198</v>
      </c>
      <c r="F264" s="319"/>
      <c r="G264" s="530">
        <f t="shared" si="3"/>
        <v>0</v>
      </c>
      <c r="H264" s="529"/>
      <c r="I264" s="526" t="s">
        <v>526</v>
      </c>
    </row>
    <row r="265" spans="1:9" s="314" customFormat="1" ht="24" x14ac:dyDescent="0.2">
      <c r="A265" s="315">
        <v>2961</v>
      </c>
      <c r="B265" s="337" t="s">
        <v>369</v>
      </c>
      <c r="C265" s="322">
        <v>6</v>
      </c>
      <c r="D265" s="323">
        <v>1</v>
      </c>
      <c r="E265" s="312" t="s">
        <v>953</v>
      </c>
      <c r="F265" s="328" t="s">
        <v>955</v>
      </c>
      <c r="G265" s="530">
        <f t="shared" ref="G265:G308" si="4">H265</f>
        <v>0</v>
      </c>
      <c r="H265" s="332"/>
      <c r="I265" s="526" t="s">
        <v>526</v>
      </c>
    </row>
    <row r="266" spans="1:9" s="314" customFormat="1" ht="24" x14ac:dyDescent="0.2">
      <c r="A266" s="315">
        <v>2970</v>
      </c>
      <c r="B266" s="335" t="s">
        <v>369</v>
      </c>
      <c r="C266" s="316">
        <v>7</v>
      </c>
      <c r="D266" s="317">
        <v>0</v>
      </c>
      <c r="E266" s="318" t="s">
        <v>956</v>
      </c>
      <c r="F266" s="319" t="s">
        <v>957</v>
      </c>
      <c r="G266" s="530">
        <f t="shared" si="4"/>
        <v>0</v>
      </c>
      <c r="H266" s="332"/>
      <c r="I266" s="526" t="s">
        <v>526</v>
      </c>
    </row>
    <row r="267" spans="1:9" s="320" customFormat="1" ht="10.5" customHeight="1" x14ac:dyDescent="0.2">
      <c r="A267" s="315"/>
      <c r="B267" s="305"/>
      <c r="C267" s="316"/>
      <c r="D267" s="317"/>
      <c r="E267" s="312" t="s">
        <v>198</v>
      </c>
      <c r="F267" s="319"/>
      <c r="G267" s="530">
        <f t="shared" si="4"/>
        <v>0</v>
      </c>
      <c r="H267" s="529"/>
      <c r="I267" s="526" t="s">
        <v>526</v>
      </c>
    </row>
    <row r="268" spans="1:9" s="314" customFormat="1" ht="24" x14ac:dyDescent="0.2">
      <c r="A268" s="315">
        <v>2971</v>
      </c>
      <c r="B268" s="337" t="s">
        <v>369</v>
      </c>
      <c r="C268" s="322">
        <v>7</v>
      </c>
      <c r="D268" s="323">
        <v>1</v>
      </c>
      <c r="E268" s="312" t="s">
        <v>956</v>
      </c>
      <c r="F268" s="328" t="s">
        <v>957</v>
      </c>
      <c r="G268" s="530">
        <f t="shared" si="4"/>
        <v>0</v>
      </c>
      <c r="H268" s="332"/>
      <c r="I268" s="526" t="s">
        <v>526</v>
      </c>
    </row>
    <row r="269" spans="1:9" s="314" customFormat="1" x14ac:dyDescent="0.2">
      <c r="A269" s="315">
        <v>2980</v>
      </c>
      <c r="B269" s="335" t="s">
        <v>369</v>
      </c>
      <c r="C269" s="316">
        <v>8</v>
      </c>
      <c r="D269" s="317">
        <v>0</v>
      </c>
      <c r="E269" s="318" t="s">
        <v>958</v>
      </c>
      <c r="F269" s="319" t="s">
        <v>959</v>
      </c>
      <c r="G269" s="530">
        <f t="shared" si="4"/>
        <v>0</v>
      </c>
      <c r="H269" s="332"/>
      <c r="I269" s="526" t="s">
        <v>526</v>
      </c>
    </row>
    <row r="270" spans="1:9" s="320" customFormat="1" ht="10.5" customHeight="1" x14ac:dyDescent="0.2">
      <c r="A270" s="315"/>
      <c r="B270" s="305"/>
      <c r="C270" s="316"/>
      <c r="D270" s="317"/>
      <c r="E270" s="312" t="s">
        <v>198</v>
      </c>
      <c r="F270" s="319"/>
      <c r="G270" s="530">
        <f t="shared" si="4"/>
        <v>0</v>
      </c>
      <c r="H270" s="529"/>
      <c r="I270" s="526" t="s">
        <v>526</v>
      </c>
    </row>
    <row r="271" spans="1:9" s="314" customFormat="1" x14ac:dyDescent="0.2">
      <c r="A271" s="315">
        <v>2981</v>
      </c>
      <c r="B271" s="337" t="s">
        <v>369</v>
      </c>
      <c r="C271" s="322">
        <v>8</v>
      </c>
      <c r="D271" s="323">
        <v>1</v>
      </c>
      <c r="E271" s="312" t="s">
        <v>958</v>
      </c>
      <c r="F271" s="328" t="s">
        <v>960</v>
      </c>
      <c r="G271" s="530">
        <f t="shared" si="4"/>
        <v>0</v>
      </c>
      <c r="H271" s="332"/>
      <c r="I271" s="526" t="s">
        <v>526</v>
      </c>
    </row>
    <row r="272" spans="1:9" s="310" customFormat="1" ht="42" customHeight="1" x14ac:dyDescent="0.2">
      <c r="A272" s="330">
        <v>3000</v>
      </c>
      <c r="B272" s="335" t="s">
        <v>382</v>
      </c>
      <c r="C272" s="316">
        <v>0</v>
      </c>
      <c r="D272" s="317">
        <v>0</v>
      </c>
      <c r="E272" s="336" t="s">
        <v>42</v>
      </c>
      <c r="F272" s="331" t="s">
        <v>961</v>
      </c>
      <c r="G272" s="532">
        <f t="shared" si="4"/>
        <v>4200</v>
      </c>
      <c r="H272" s="531">
        <f>H274+H284+H293</f>
        <v>4200</v>
      </c>
      <c r="I272" s="526" t="s">
        <v>526</v>
      </c>
    </row>
    <row r="273" spans="1:9" s="314" customFormat="1" ht="11.25" customHeight="1" x14ac:dyDescent="0.2">
      <c r="A273" s="311"/>
      <c r="B273" s="305"/>
      <c r="C273" s="306"/>
      <c r="D273" s="307"/>
      <c r="E273" s="312" t="s">
        <v>197</v>
      </c>
      <c r="F273" s="313"/>
      <c r="G273" s="530">
        <f t="shared" si="4"/>
        <v>0</v>
      </c>
      <c r="H273" s="332"/>
      <c r="I273" s="526" t="s">
        <v>526</v>
      </c>
    </row>
    <row r="274" spans="1:9" s="314" customFormat="1" ht="24" x14ac:dyDescent="0.2">
      <c r="A274" s="315">
        <v>3010</v>
      </c>
      <c r="B274" s="335" t="s">
        <v>382</v>
      </c>
      <c r="C274" s="316">
        <v>1</v>
      </c>
      <c r="D274" s="317">
        <v>0</v>
      </c>
      <c r="E274" s="318" t="s">
        <v>381</v>
      </c>
      <c r="F274" s="319" t="s">
        <v>962</v>
      </c>
      <c r="G274" s="530">
        <f t="shared" si="4"/>
        <v>0</v>
      </c>
      <c r="H274" s="339"/>
      <c r="I274" s="526" t="s">
        <v>526</v>
      </c>
    </row>
    <row r="275" spans="1:9" s="320" customFormat="1" ht="10.5" customHeight="1" x14ac:dyDescent="0.2">
      <c r="A275" s="315"/>
      <c r="B275" s="305"/>
      <c r="C275" s="316"/>
      <c r="D275" s="317"/>
      <c r="E275" s="312" t="s">
        <v>198</v>
      </c>
      <c r="F275" s="319"/>
      <c r="G275" s="530">
        <f t="shared" si="4"/>
        <v>0</v>
      </c>
      <c r="H275" s="531"/>
      <c r="I275" s="526" t="s">
        <v>526</v>
      </c>
    </row>
    <row r="276" spans="1:9" s="314" customFormat="1" x14ac:dyDescent="0.2">
      <c r="A276" s="315">
        <v>3011</v>
      </c>
      <c r="B276" s="337" t="s">
        <v>382</v>
      </c>
      <c r="C276" s="322">
        <v>1</v>
      </c>
      <c r="D276" s="323">
        <v>1</v>
      </c>
      <c r="E276" s="312" t="s">
        <v>0</v>
      </c>
      <c r="F276" s="328" t="s">
        <v>1</v>
      </c>
      <c r="G276" s="530">
        <f t="shared" si="4"/>
        <v>0</v>
      </c>
      <c r="H276" s="339"/>
      <c r="I276" s="526" t="s">
        <v>526</v>
      </c>
    </row>
    <row r="277" spans="1:9" s="314" customFormat="1" x14ac:dyDescent="0.2">
      <c r="A277" s="315">
        <v>3012</v>
      </c>
      <c r="B277" s="337" t="s">
        <v>382</v>
      </c>
      <c r="C277" s="322">
        <v>1</v>
      </c>
      <c r="D277" s="323">
        <v>2</v>
      </c>
      <c r="E277" s="312" t="s">
        <v>2</v>
      </c>
      <c r="F277" s="328" t="s">
        <v>3</v>
      </c>
      <c r="G277" s="530">
        <f t="shared" si="4"/>
        <v>0</v>
      </c>
      <c r="H277" s="339"/>
      <c r="I277" s="526" t="s">
        <v>526</v>
      </c>
    </row>
    <row r="278" spans="1:9" s="314" customFormat="1" x14ac:dyDescent="0.2">
      <c r="A278" s="315">
        <v>3020</v>
      </c>
      <c r="B278" s="335" t="s">
        <v>382</v>
      </c>
      <c r="C278" s="316">
        <v>2</v>
      </c>
      <c r="D278" s="317">
        <v>0</v>
      </c>
      <c r="E278" s="318" t="s">
        <v>4</v>
      </c>
      <c r="F278" s="319" t="s">
        <v>5</v>
      </c>
      <c r="G278" s="530">
        <f t="shared" si="4"/>
        <v>0</v>
      </c>
      <c r="H278" s="339"/>
      <c r="I278" s="526" t="s">
        <v>526</v>
      </c>
    </row>
    <row r="279" spans="1:9" s="320" customFormat="1" ht="10.5" customHeight="1" x14ac:dyDescent="0.2">
      <c r="A279" s="315"/>
      <c r="B279" s="305"/>
      <c r="C279" s="316"/>
      <c r="D279" s="317"/>
      <c r="E279" s="312" t="s">
        <v>198</v>
      </c>
      <c r="F279" s="319"/>
      <c r="G279" s="530">
        <f t="shared" si="4"/>
        <v>0</v>
      </c>
      <c r="H279" s="531"/>
      <c r="I279" s="526" t="s">
        <v>526</v>
      </c>
    </row>
    <row r="280" spans="1:9" s="314" customFormat="1" x14ac:dyDescent="0.2">
      <c r="A280" s="315">
        <v>3021</v>
      </c>
      <c r="B280" s="337" t="s">
        <v>382</v>
      </c>
      <c r="C280" s="322">
        <v>2</v>
      </c>
      <c r="D280" s="323">
        <v>1</v>
      </c>
      <c r="E280" s="312" t="s">
        <v>4</v>
      </c>
      <c r="F280" s="328" t="s">
        <v>6</v>
      </c>
      <c r="G280" s="530">
        <f t="shared" si="4"/>
        <v>0</v>
      </c>
      <c r="H280" s="339"/>
      <c r="I280" s="526" t="s">
        <v>526</v>
      </c>
    </row>
    <row r="281" spans="1:9" s="314" customFormat="1" x14ac:dyDescent="0.2">
      <c r="A281" s="315">
        <v>3030</v>
      </c>
      <c r="B281" s="335" t="s">
        <v>382</v>
      </c>
      <c r="C281" s="316">
        <v>3</v>
      </c>
      <c r="D281" s="317">
        <v>0</v>
      </c>
      <c r="E281" s="318" t="s">
        <v>7</v>
      </c>
      <c r="F281" s="319" t="s">
        <v>8</v>
      </c>
      <c r="G281" s="530">
        <f t="shared" si="4"/>
        <v>0</v>
      </c>
      <c r="H281" s="339"/>
      <c r="I281" s="526" t="s">
        <v>526</v>
      </c>
    </row>
    <row r="282" spans="1:9" s="320" customFormat="1" x14ac:dyDescent="0.2">
      <c r="A282" s="315"/>
      <c r="B282" s="305"/>
      <c r="C282" s="316"/>
      <c r="D282" s="317"/>
      <c r="E282" s="312" t="s">
        <v>198</v>
      </c>
      <c r="F282" s="319"/>
      <c r="G282" s="530">
        <f t="shared" si="4"/>
        <v>0</v>
      </c>
      <c r="H282" s="531"/>
      <c r="I282" s="526" t="s">
        <v>526</v>
      </c>
    </row>
    <row r="283" spans="1:9" s="320" customFormat="1" x14ac:dyDescent="0.2">
      <c r="A283" s="315">
        <v>3031</v>
      </c>
      <c r="B283" s="337" t="s">
        <v>382</v>
      </c>
      <c r="C283" s="322">
        <v>3</v>
      </c>
      <c r="D283" s="323" t="s">
        <v>259</v>
      </c>
      <c r="E283" s="312" t="s">
        <v>7</v>
      </c>
      <c r="F283" s="319"/>
      <c r="G283" s="530">
        <f t="shared" si="4"/>
        <v>0</v>
      </c>
      <c r="H283" s="531"/>
      <c r="I283" s="526" t="s">
        <v>526</v>
      </c>
    </row>
    <row r="284" spans="1:9" s="314" customFormat="1" x14ac:dyDescent="0.2">
      <c r="A284" s="315">
        <v>3040</v>
      </c>
      <c r="B284" s="335" t="s">
        <v>382</v>
      </c>
      <c r="C284" s="316">
        <v>4</v>
      </c>
      <c r="D284" s="317">
        <v>0</v>
      </c>
      <c r="E284" s="318" t="s">
        <v>9</v>
      </c>
      <c r="F284" s="319" t="s">
        <v>10</v>
      </c>
      <c r="G284" s="530">
        <f t="shared" si="4"/>
        <v>0</v>
      </c>
      <c r="H284" s="339"/>
      <c r="I284" s="526" t="s">
        <v>526</v>
      </c>
    </row>
    <row r="285" spans="1:9" s="320" customFormat="1" ht="10.5" customHeight="1" x14ac:dyDescent="0.2">
      <c r="A285" s="315"/>
      <c r="B285" s="305"/>
      <c r="C285" s="316"/>
      <c r="D285" s="317"/>
      <c r="E285" s="312" t="s">
        <v>198</v>
      </c>
      <c r="F285" s="319"/>
      <c r="G285" s="530">
        <f t="shared" si="4"/>
        <v>0</v>
      </c>
      <c r="H285" s="529"/>
      <c r="I285" s="526" t="s">
        <v>526</v>
      </c>
    </row>
    <row r="286" spans="1:9" s="314" customFormat="1" x14ac:dyDescent="0.2">
      <c r="A286" s="315">
        <v>3041</v>
      </c>
      <c r="B286" s="337" t="s">
        <v>382</v>
      </c>
      <c r="C286" s="322">
        <v>4</v>
      </c>
      <c r="D286" s="323">
        <v>1</v>
      </c>
      <c r="E286" s="312" t="s">
        <v>9</v>
      </c>
      <c r="F286" s="328" t="s">
        <v>11</v>
      </c>
      <c r="G286" s="530">
        <f t="shared" si="4"/>
        <v>0</v>
      </c>
      <c r="H286" s="339"/>
      <c r="I286" s="526" t="s">
        <v>526</v>
      </c>
    </row>
    <row r="287" spans="1:9" s="314" customFormat="1" x14ac:dyDescent="0.2">
      <c r="A287" s="315">
        <v>3050</v>
      </c>
      <c r="B287" s="335" t="s">
        <v>382</v>
      </c>
      <c r="C287" s="316">
        <v>5</v>
      </c>
      <c r="D287" s="317">
        <v>0</v>
      </c>
      <c r="E287" s="318" t="s">
        <v>12</v>
      </c>
      <c r="F287" s="319" t="s">
        <v>13</v>
      </c>
      <c r="G287" s="530">
        <f t="shared" si="4"/>
        <v>0</v>
      </c>
      <c r="H287" s="332"/>
      <c r="I287" s="526" t="s">
        <v>526</v>
      </c>
    </row>
    <row r="288" spans="1:9" s="320" customFormat="1" ht="10.5" customHeight="1" x14ac:dyDescent="0.2">
      <c r="A288" s="315"/>
      <c r="B288" s="305"/>
      <c r="C288" s="316"/>
      <c r="D288" s="317"/>
      <c r="E288" s="312" t="s">
        <v>198</v>
      </c>
      <c r="F288" s="319"/>
      <c r="G288" s="530">
        <f t="shared" si="4"/>
        <v>0</v>
      </c>
      <c r="H288" s="529"/>
      <c r="I288" s="526" t="s">
        <v>526</v>
      </c>
    </row>
    <row r="289" spans="1:9" s="314" customFormat="1" x14ac:dyDescent="0.2">
      <c r="A289" s="315">
        <v>3051</v>
      </c>
      <c r="B289" s="337" t="s">
        <v>382</v>
      </c>
      <c r="C289" s="322">
        <v>5</v>
      </c>
      <c r="D289" s="323">
        <v>1</v>
      </c>
      <c r="E289" s="312" t="s">
        <v>12</v>
      </c>
      <c r="F289" s="328" t="s">
        <v>13</v>
      </c>
      <c r="G289" s="530">
        <f t="shared" si="4"/>
        <v>0</v>
      </c>
      <c r="H289" s="332"/>
      <c r="I289" s="526" t="s">
        <v>526</v>
      </c>
    </row>
    <row r="290" spans="1:9" s="314" customFormat="1" x14ac:dyDescent="0.2">
      <c r="A290" s="315">
        <v>3060</v>
      </c>
      <c r="B290" s="335" t="s">
        <v>382</v>
      </c>
      <c r="C290" s="316">
        <v>6</v>
      </c>
      <c r="D290" s="317">
        <v>0</v>
      </c>
      <c r="E290" s="318" t="s">
        <v>14</v>
      </c>
      <c r="F290" s="319" t="s">
        <v>15</v>
      </c>
      <c r="G290" s="530">
        <f t="shared" si="4"/>
        <v>0</v>
      </c>
      <c r="H290" s="332"/>
      <c r="I290" s="526" t="s">
        <v>526</v>
      </c>
    </row>
    <row r="291" spans="1:9" s="320" customFormat="1" ht="10.5" customHeight="1" x14ac:dyDescent="0.2">
      <c r="A291" s="315"/>
      <c r="B291" s="305"/>
      <c r="C291" s="316"/>
      <c r="D291" s="317"/>
      <c r="E291" s="312" t="s">
        <v>198</v>
      </c>
      <c r="F291" s="319"/>
      <c r="G291" s="530">
        <f t="shared" si="4"/>
        <v>0</v>
      </c>
      <c r="H291" s="529"/>
      <c r="I291" s="526" t="s">
        <v>526</v>
      </c>
    </row>
    <row r="292" spans="1:9" s="314" customFormat="1" x14ac:dyDescent="0.2">
      <c r="A292" s="315">
        <v>3061</v>
      </c>
      <c r="B292" s="337" t="s">
        <v>382</v>
      </c>
      <c r="C292" s="322">
        <v>6</v>
      </c>
      <c r="D292" s="323">
        <v>1</v>
      </c>
      <c r="E292" s="312" t="s">
        <v>14</v>
      </c>
      <c r="F292" s="328" t="s">
        <v>15</v>
      </c>
      <c r="G292" s="530">
        <f t="shared" si="4"/>
        <v>0</v>
      </c>
      <c r="H292" s="332"/>
      <c r="I292" s="526" t="s">
        <v>526</v>
      </c>
    </row>
    <row r="293" spans="1:9" s="314" customFormat="1" ht="28.5" x14ac:dyDescent="0.2">
      <c r="A293" s="315">
        <v>3070</v>
      </c>
      <c r="B293" s="335" t="s">
        <v>382</v>
      </c>
      <c r="C293" s="316">
        <v>7</v>
      </c>
      <c r="D293" s="317">
        <v>0</v>
      </c>
      <c r="E293" s="318" t="s">
        <v>16</v>
      </c>
      <c r="F293" s="319" t="s">
        <v>17</v>
      </c>
      <c r="G293" s="532">
        <f t="shared" si="4"/>
        <v>4200</v>
      </c>
      <c r="H293" s="529">
        <f>H295</f>
        <v>4200</v>
      </c>
      <c r="I293" s="526" t="s">
        <v>526</v>
      </c>
    </row>
    <row r="294" spans="1:9" s="320" customFormat="1" ht="10.5" customHeight="1" x14ac:dyDescent="0.2">
      <c r="A294" s="315"/>
      <c r="B294" s="305"/>
      <c r="C294" s="316"/>
      <c r="D294" s="317"/>
      <c r="E294" s="312" t="s">
        <v>198</v>
      </c>
      <c r="F294" s="319"/>
      <c r="G294" s="530">
        <f t="shared" si="4"/>
        <v>0</v>
      </c>
      <c r="H294" s="529"/>
      <c r="I294" s="526" t="s">
        <v>526</v>
      </c>
    </row>
    <row r="295" spans="1:9" s="314" customFormat="1" ht="24" x14ac:dyDescent="0.2">
      <c r="A295" s="315">
        <v>3071</v>
      </c>
      <c r="B295" s="337" t="s">
        <v>382</v>
      </c>
      <c r="C295" s="322">
        <v>7</v>
      </c>
      <c r="D295" s="323">
        <v>1</v>
      </c>
      <c r="E295" s="312" t="s">
        <v>16</v>
      </c>
      <c r="F295" s="328" t="s">
        <v>19</v>
      </c>
      <c r="G295" s="530">
        <f t="shared" si="4"/>
        <v>4200</v>
      </c>
      <c r="H295" s="332">
        <v>4200</v>
      </c>
      <c r="I295" s="526" t="s">
        <v>526</v>
      </c>
    </row>
    <row r="296" spans="1:9" s="314" customFormat="1" ht="36" x14ac:dyDescent="0.2">
      <c r="A296" s="315">
        <v>3080</v>
      </c>
      <c r="B296" s="335" t="s">
        <v>382</v>
      </c>
      <c r="C296" s="316">
        <v>8</v>
      </c>
      <c r="D296" s="317">
        <v>0</v>
      </c>
      <c r="E296" s="318" t="s">
        <v>20</v>
      </c>
      <c r="F296" s="319" t="s">
        <v>21</v>
      </c>
      <c r="G296" s="530">
        <f t="shared" si="4"/>
        <v>0</v>
      </c>
      <c r="H296" s="332"/>
      <c r="I296" s="526" t="s">
        <v>526</v>
      </c>
    </row>
    <row r="297" spans="1:9" s="320" customFormat="1" ht="10.5" customHeight="1" x14ac:dyDescent="0.2">
      <c r="A297" s="315"/>
      <c r="B297" s="305"/>
      <c r="C297" s="316"/>
      <c r="D297" s="317"/>
      <c r="E297" s="312" t="s">
        <v>198</v>
      </c>
      <c r="F297" s="319"/>
      <c r="G297" s="530">
        <f t="shared" si="4"/>
        <v>0</v>
      </c>
      <c r="H297" s="529"/>
      <c r="I297" s="526" t="s">
        <v>526</v>
      </c>
    </row>
    <row r="298" spans="1:9" s="314" customFormat="1" ht="24" x14ac:dyDescent="0.2">
      <c r="A298" s="315">
        <v>3081</v>
      </c>
      <c r="B298" s="337" t="s">
        <v>382</v>
      </c>
      <c r="C298" s="322">
        <v>8</v>
      </c>
      <c r="D298" s="323">
        <v>1</v>
      </c>
      <c r="E298" s="312" t="s">
        <v>20</v>
      </c>
      <c r="F298" s="328" t="s">
        <v>22</v>
      </c>
      <c r="G298" s="530">
        <f t="shared" si="4"/>
        <v>0</v>
      </c>
      <c r="H298" s="332"/>
      <c r="I298" s="526" t="s">
        <v>526</v>
      </c>
    </row>
    <row r="299" spans="1:9" s="320" customFormat="1" ht="10.5" customHeight="1" x14ac:dyDescent="0.2">
      <c r="A299" s="315"/>
      <c r="B299" s="305"/>
      <c r="C299" s="316"/>
      <c r="D299" s="317"/>
      <c r="E299" s="312" t="s">
        <v>198</v>
      </c>
      <c r="F299" s="319"/>
      <c r="G299" s="530">
        <f t="shared" si="4"/>
        <v>0</v>
      </c>
      <c r="H299" s="529"/>
      <c r="I299" s="526" t="s">
        <v>526</v>
      </c>
    </row>
    <row r="300" spans="1:9" s="314" customFormat="1" ht="28.5" x14ac:dyDescent="0.2">
      <c r="A300" s="315">
        <v>3090</v>
      </c>
      <c r="B300" s="335" t="s">
        <v>382</v>
      </c>
      <c r="C300" s="316">
        <v>9</v>
      </c>
      <c r="D300" s="317">
        <v>0</v>
      </c>
      <c r="E300" s="318" t="s">
        <v>23</v>
      </c>
      <c r="F300" s="319" t="s">
        <v>24</v>
      </c>
      <c r="G300" s="530">
        <f t="shared" si="4"/>
        <v>0</v>
      </c>
      <c r="H300" s="332"/>
      <c r="I300" s="526" t="s">
        <v>526</v>
      </c>
    </row>
    <row r="301" spans="1:9" s="320" customFormat="1" ht="10.5" customHeight="1" x14ac:dyDescent="0.2">
      <c r="A301" s="315"/>
      <c r="B301" s="305"/>
      <c r="C301" s="316"/>
      <c r="D301" s="317"/>
      <c r="E301" s="312" t="s">
        <v>198</v>
      </c>
      <c r="F301" s="319"/>
      <c r="G301" s="530">
        <f t="shared" si="4"/>
        <v>0</v>
      </c>
      <c r="H301" s="529"/>
      <c r="I301" s="526" t="s">
        <v>526</v>
      </c>
    </row>
    <row r="302" spans="1:9" s="314" customFormat="1" ht="17.25" customHeight="1" x14ac:dyDescent="0.2">
      <c r="A302" s="344">
        <v>3091</v>
      </c>
      <c r="B302" s="337" t="s">
        <v>382</v>
      </c>
      <c r="C302" s="345">
        <v>9</v>
      </c>
      <c r="D302" s="346">
        <v>1</v>
      </c>
      <c r="E302" s="347" t="s">
        <v>23</v>
      </c>
      <c r="F302" s="348" t="s">
        <v>25</v>
      </c>
      <c r="G302" s="530">
        <f t="shared" si="4"/>
        <v>0</v>
      </c>
      <c r="H302" s="332"/>
      <c r="I302" s="526" t="s">
        <v>526</v>
      </c>
    </row>
    <row r="303" spans="1:9" s="314" customFormat="1" ht="30" customHeight="1" x14ac:dyDescent="0.2">
      <c r="A303" s="344">
        <v>3092</v>
      </c>
      <c r="B303" s="337" t="s">
        <v>382</v>
      </c>
      <c r="C303" s="345">
        <v>9</v>
      </c>
      <c r="D303" s="346">
        <v>2</v>
      </c>
      <c r="E303" s="347" t="s">
        <v>403</v>
      </c>
      <c r="F303" s="348"/>
      <c r="G303" s="530">
        <f t="shared" si="4"/>
        <v>0</v>
      </c>
      <c r="H303" s="332"/>
      <c r="I303" s="526" t="s">
        <v>526</v>
      </c>
    </row>
    <row r="304" spans="1:9" s="310" customFormat="1" ht="32.25" customHeight="1" x14ac:dyDescent="0.2">
      <c r="A304" s="349">
        <v>3100</v>
      </c>
      <c r="B304" s="316" t="s">
        <v>383</v>
      </c>
      <c r="C304" s="316">
        <v>0</v>
      </c>
      <c r="D304" s="317">
        <v>0</v>
      </c>
      <c r="E304" s="350" t="s">
        <v>43</v>
      </c>
      <c r="F304" s="351"/>
      <c r="G304" s="532">
        <f t="shared" si="4"/>
        <v>15000</v>
      </c>
      <c r="H304" s="531">
        <f>H308</f>
        <v>15000</v>
      </c>
      <c r="I304" s="526" t="s">
        <v>526</v>
      </c>
    </row>
    <row r="305" spans="1:9" s="314" customFormat="1" ht="11.25" customHeight="1" x14ac:dyDescent="0.2">
      <c r="A305" s="344"/>
      <c r="B305" s="305"/>
      <c r="C305" s="306"/>
      <c r="D305" s="307"/>
      <c r="E305" s="312" t="s">
        <v>197</v>
      </c>
      <c r="F305" s="313"/>
      <c r="G305" s="530">
        <f t="shared" si="4"/>
        <v>0</v>
      </c>
      <c r="H305" s="332"/>
      <c r="I305" s="526" t="s">
        <v>526</v>
      </c>
    </row>
    <row r="306" spans="1:9" s="314" customFormat="1" ht="24" x14ac:dyDescent="0.2">
      <c r="A306" s="344">
        <v>3110</v>
      </c>
      <c r="B306" s="352" t="s">
        <v>383</v>
      </c>
      <c r="C306" s="352">
        <v>1</v>
      </c>
      <c r="D306" s="353">
        <v>0</v>
      </c>
      <c r="E306" s="342" t="s">
        <v>129</v>
      </c>
      <c r="F306" s="328"/>
      <c r="G306" s="532">
        <f>H306</f>
        <v>15000</v>
      </c>
      <c r="H306" s="531">
        <f>H308</f>
        <v>15000</v>
      </c>
      <c r="I306" s="526" t="s">
        <v>526</v>
      </c>
    </row>
    <row r="307" spans="1:9" s="320" customFormat="1" ht="10.5" customHeight="1" x14ac:dyDescent="0.2">
      <c r="A307" s="344"/>
      <c r="B307" s="305"/>
      <c r="C307" s="316"/>
      <c r="D307" s="317"/>
      <c r="E307" s="312" t="s">
        <v>198</v>
      </c>
      <c r="F307" s="319"/>
      <c r="G307" s="530">
        <f t="shared" si="4"/>
        <v>0</v>
      </c>
      <c r="H307" s="332"/>
      <c r="I307" s="526" t="s">
        <v>526</v>
      </c>
    </row>
    <row r="308" spans="1:9" s="314" customFormat="1" ht="15.75" thickBot="1" x14ac:dyDescent="0.25">
      <c r="A308" s="354">
        <v>3112</v>
      </c>
      <c r="B308" s="355" t="s">
        <v>383</v>
      </c>
      <c r="C308" s="355">
        <v>1</v>
      </c>
      <c r="D308" s="356">
        <v>2</v>
      </c>
      <c r="E308" s="357" t="s">
        <v>130</v>
      </c>
      <c r="F308" s="358"/>
      <c r="G308" s="530">
        <f t="shared" si="4"/>
        <v>15000</v>
      </c>
      <c r="H308" s="339">
        <v>15000</v>
      </c>
      <c r="I308" s="526" t="s">
        <v>526</v>
      </c>
    </row>
    <row r="309" spans="1:9" x14ac:dyDescent="0.2">
      <c r="B309" s="46"/>
      <c r="C309" s="47"/>
      <c r="D309" s="48"/>
    </row>
    <row r="310" spans="1:9" x14ac:dyDescent="0.2">
      <c r="B310" s="49"/>
      <c r="C310" s="47"/>
      <c r="D310" s="48"/>
    </row>
    <row r="311" spans="1:9" x14ac:dyDescent="0.2">
      <c r="B311" s="49"/>
      <c r="C311" s="47"/>
      <c r="D311" s="48"/>
      <c r="E311" s="10"/>
    </row>
    <row r="312" spans="1:9" x14ac:dyDescent="0.2">
      <c r="B312" s="49"/>
      <c r="C312" s="50"/>
      <c r="D312" s="51"/>
    </row>
  </sheetData>
  <mergeCells count="11">
    <mergeCell ref="A1:I1"/>
    <mergeCell ref="A2:I2"/>
    <mergeCell ref="H4:I4"/>
    <mergeCell ref="A5:A6"/>
    <mergeCell ref="E5:E6"/>
    <mergeCell ref="F5:F6"/>
    <mergeCell ref="G5:G6"/>
    <mergeCell ref="B5:B6"/>
    <mergeCell ref="C5:C6"/>
    <mergeCell ref="D5:D6"/>
    <mergeCell ref="H5:I5"/>
  </mergeCells>
  <phoneticPr fontId="5" type="noConversion"/>
  <pageMargins left="0.25" right="0.25" top="0.75" bottom="0.75" header="0.3" footer="0.3"/>
  <pageSetup paperSize="9" scale="90" firstPageNumber="7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6"/>
  <sheetViews>
    <sheetView workbookViewId="0">
      <selection activeCell="E120" sqref="E120"/>
    </sheetView>
  </sheetViews>
  <sheetFormatPr defaultRowHeight="12.75" x14ac:dyDescent="0.2"/>
  <cols>
    <col min="1" max="1" width="5.85546875" customWidth="1"/>
    <col min="2" max="2" width="45.7109375" customWidth="1"/>
    <col min="3" max="3" width="6.28515625" style="52" customWidth="1"/>
    <col min="4" max="4" width="11.42578125" style="62" customWidth="1"/>
    <col min="5" max="5" width="11.7109375" customWidth="1"/>
    <col min="6" max="6" width="12" customWidth="1"/>
  </cols>
  <sheetData>
    <row r="1" spans="1:8" s="359" customFormat="1" ht="27" customHeight="1" x14ac:dyDescent="0.2">
      <c r="A1" s="615" t="s">
        <v>303</v>
      </c>
      <c r="B1" s="615"/>
      <c r="C1" s="615"/>
      <c r="D1" s="615"/>
      <c r="E1" s="615"/>
      <c r="F1" s="615"/>
    </row>
    <row r="2" spans="1:8" s="360" customFormat="1" ht="37.5" customHeight="1" x14ac:dyDescent="0.2">
      <c r="A2" s="616" t="s">
        <v>305</v>
      </c>
      <c r="B2" s="616"/>
      <c r="C2" s="616"/>
      <c r="D2" s="616"/>
      <c r="E2" s="616"/>
      <c r="F2" s="616"/>
    </row>
    <row r="3" spans="1:8" s="360" customFormat="1" ht="15.75" x14ac:dyDescent="0.25">
      <c r="A3" s="361" t="s">
        <v>304</v>
      </c>
      <c r="B3" s="361"/>
      <c r="C3" s="361"/>
      <c r="D3" s="362"/>
    </row>
    <row r="4" spans="1:8" s="360" customFormat="1" ht="13.5" thickBot="1" x14ac:dyDescent="0.25">
      <c r="C4" s="363"/>
      <c r="D4" s="364"/>
      <c r="E4" s="619" t="s">
        <v>302</v>
      </c>
      <c r="F4" s="619"/>
    </row>
    <row r="5" spans="1:8" s="360" customFormat="1" ht="30" customHeight="1" thickBot="1" x14ac:dyDescent="0.25">
      <c r="A5" s="617" t="s">
        <v>306</v>
      </c>
      <c r="B5" s="365" t="s">
        <v>132</v>
      </c>
      <c r="C5" s="624" t="s">
        <v>134</v>
      </c>
      <c r="D5" s="622" t="s">
        <v>987</v>
      </c>
      <c r="E5" s="620" t="s">
        <v>197</v>
      </c>
      <c r="F5" s="621"/>
    </row>
    <row r="6" spans="1:8" s="360" customFormat="1" ht="26.25" thickBot="1" x14ac:dyDescent="0.25">
      <c r="A6" s="618"/>
      <c r="B6" s="366" t="s">
        <v>133</v>
      </c>
      <c r="C6" s="625"/>
      <c r="D6" s="623"/>
      <c r="E6" s="367" t="s">
        <v>295</v>
      </c>
      <c r="F6" s="367" t="s">
        <v>296</v>
      </c>
    </row>
    <row r="7" spans="1:8" s="360" customFormat="1" ht="13.5" thickBot="1" x14ac:dyDescent="0.25">
      <c r="A7" s="368">
        <v>1</v>
      </c>
      <c r="B7" s="368">
        <v>2</v>
      </c>
      <c r="C7" s="368" t="s">
        <v>135</v>
      </c>
      <c r="D7" s="368">
        <v>4</v>
      </c>
      <c r="E7" s="368">
        <v>5</v>
      </c>
      <c r="F7" s="368">
        <v>6</v>
      </c>
    </row>
    <row r="8" spans="1:8" s="360" customFormat="1" ht="31.5" customHeight="1" thickBot="1" x14ac:dyDescent="0.25">
      <c r="A8" s="369">
        <v>4000</v>
      </c>
      <c r="B8" s="370" t="s">
        <v>755</v>
      </c>
      <c r="C8" s="368"/>
      <c r="D8" s="541">
        <f>E8</f>
        <v>237819.2</v>
      </c>
      <c r="E8" s="541">
        <f>E10</f>
        <v>237819.2</v>
      </c>
      <c r="F8" s="541" t="s">
        <v>526</v>
      </c>
      <c r="H8" s="372"/>
    </row>
    <row r="9" spans="1:8" s="360" customFormat="1" ht="15" thickBot="1" x14ac:dyDescent="0.25">
      <c r="A9" s="369"/>
      <c r="B9" s="373" t="s">
        <v>201</v>
      </c>
      <c r="C9" s="368"/>
      <c r="D9" s="558">
        <f t="shared" ref="D9:D72" si="0">E9</f>
        <v>0</v>
      </c>
      <c r="E9" s="558"/>
      <c r="F9" s="541" t="s">
        <v>526</v>
      </c>
    </row>
    <row r="10" spans="1:8" s="360" customFormat="1" ht="42" customHeight="1" thickBot="1" x14ac:dyDescent="0.25">
      <c r="A10" s="369">
        <v>4050</v>
      </c>
      <c r="B10" s="374" t="s">
        <v>754</v>
      </c>
      <c r="C10" s="375" t="s">
        <v>526</v>
      </c>
      <c r="D10" s="459">
        <f t="shared" si="0"/>
        <v>237819.2</v>
      </c>
      <c r="E10" s="459">
        <f>E12+E30+E31+E32+E33+E34+E38+E44+E46+E49+E50+E53+E57+E60+E63+E64+E66+E67+E87+E107+E138+E147+E152+E169+E119+E56</f>
        <v>237819.2</v>
      </c>
      <c r="F10" s="541" t="s">
        <v>526</v>
      </c>
      <c r="G10" s="376"/>
    </row>
    <row r="11" spans="1:8" s="360" customFormat="1" ht="15" thickBot="1" x14ac:dyDescent="0.25">
      <c r="A11" s="369"/>
      <c r="B11" s="373" t="s">
        <v>201</v>
      </c>
      <c r="C11" s="371"/>
      <c r="D11" s="559">
        <f t="shared" si="0"/>
        <v>0</v>
      </c>
      <c r="E11" s="559"/>
      <c r="F11" s="541" t="s">
        <v>526</v>
      </c>
    </row>
    <row r="12" spans="1:8" s="360" customFormat="1" ht="30.75" customHeight="1" thickBot="1" x14ac:dyDescent="0.25">
      <c r="A12" s="377">
        <v>4100</v>
      </c>
      <c r="B12" s="378" t="s">
        <v>44</v>
      </c>
      <c r="C12" s="379" t="s">
        <v>526</v>
      </c>
      <c r="D12" s="576" t="str">
        <f t="shared" si="0"/>
        <v>72168</v>
      </c>
      <c r="E12" s="576" t="s">
        <v>984</v>
      </c>
      <c r="F12" s="541" t="s">
        <v>526</v>
      </c>
    </row>
    <row r="13" spans="1:8" s="360" customFormat="1" ht="15" thickBot="1" x14ac:dyDescent="0.25">
      <c r="A13" s="369"/>
      <c r="B13" s="373" t="s">
        <v>201</v>
      </c>
      <c r="C13" s="371"/>
      <c r="D13" s="559">
        <f t="shared" si="0"/>
        <v>0</v>
      </c>
      <c r="E13" s="559"/>
      <c r="F13" s="541" t="s">
        <v>526</v>
      </c>
    </row>
    <row r="14" spans="1:8" s="360" customFormat="1" ht="24.75" thickBot="1" x14ac:dyDescent="0.25">
      <c r="A14" s="380">
        <v>4110</v>
      </c>
      <c r="B14" s="381" t="s">
        <v>45</v>
      </c>
      <c r="C14" s="382" t="s">
        <v>526</v>
      </c>
      <c r="D14" s="576" t="str">
        <f t="shared" si="0"/>
        <v>72168</v>
      </c>
      <c r="E14" s="576" t="s">
        <v>984</v>
      </c>
      <c r="F14" s="541" t="s">
        <v>526</v>
      </c>
    </row>
    <row r="15" spans="1:8" s="360" customFormat="1" ht="15" thickBot="1" x14ac:dyDescent="0.25">
      <c r="A15" s="380"/>
      <c r="B15" s="373" t="s">
        <v>198</v>
      </c>
      <c r="C15" s="382"/>
      <c r="D15" s="449">
        <f t="shared" si="0"/>
        <v>0</v>
      </c>
      <c r="E15" s="449"/>
      <c r="F15" s="541" t="s">
        <v>526</v>
      </c>
    </row>
    <row r="16" spans="1:8" s="360" customFormat="1" ht="24.75" thickBot="1" x14ac:dyDescent="0.25">
      <c r="A16" s="383">
        <v>4111</v>
      </c>
      <c r="B16" s="384" t="s">
        <v>136</v>
      </c>
      <c r="C16" s="385" t="s">
        <v>385</v>
      </c>
      <c r="D16" s="577" t="str">
        <f t="shared" si="0"/>
        <v>72168</v>
      </c>
      <c r="E16" s="577" t="s">
        <v>984</v>
      </c>
      <c r="F16" s="541" t="s">
        <v>526</v>
      </c>
    </row>
    <row r="17" spans="1:6" s="360" customFormat="1" ht="24" x14ac:dyDescent="0.2">
      <c r="A17" s="383">
        <v>4112</v>
      </c>
      <c r="B17" s="384" t="s">
        <v>137</v>
      </c>
      <c r="C17" s="386" t="s">
        <v>386</v>
      </c>
      <c r="D17" s="560">
        <f t="shared" si="0"/>
        <v>0</v>
      </c>
      <c r="E17" s="560"/>
      <c r="F17" s="541" t="s">
        <v>526</v>
      </c>
    </row>
    <row r="18" spans="1:6" s="360" customFormat="1" ht="14.25" x14ac:dyDescent="0.2">
      <c r="A18" s="383">
        <v>4114</v>
      </c>
      <c r="B18" s="384" t="s">
        <v>138</v>
      </c>
      <c r="C18" s="386" t="s">
        <v>384</v>
      </c>
      <c r="D18" s="560">
        <f t="shared" si="0"/>
        <v>0</v>
      </c>
      <c r="E18" s="560"/>
      <c r="F18" s="541" t="s">
        <v>526</v>
      </c>
    </row>
    <row r="19" spans="1:6" s="360" customFormat="1" ht="24.75" thickBot="1" x14ac:dyDescent="0.25">
      <c r="A19" s="383">
        <v>4120</v>
      </c>
      <c r="B19" s="387" t="s">
        <v>46</v>
      </c>
      <c r="C19" s="388" t="s">
        <v>526</v>
      </c>
      <c r="D19" s="560">
        <f t="shared" si="0"/>
        <v>0</v>
      </c>
      <c r="E19" s="560"/>
      <c r="F19" s="541" t="s">
        <v>526</v>
      </c>
    </row>
    <row r="20" spans="1:6" s="360" customFormat="1" ht="15" thickBot="1" x14ac:dyDescent="0.25">
      <c r="A20" s="380"/>
      <c r="B20" s="373" t="s">
        <v>198</v>
      </c>
      <c r="C20" s="382"/>
      <c r="D20" s="449">
        <f t="shared" si="0"/>
        <v>0</v>
      </c>
      <c r="E20" s="449"/>
      <c r="F20" s="541" t="s">
        <v>526</v>
      </c>
    </row>
    <row r="21" spans="1:6" s="360" customFormat="1" ht="13.5" customHeight="1" x14ac:dyDescent="0.2">
      <c r="A21" s="383">
        <v>4121</v>
      </c>
      <c r="B21" s="384" t="s">
        <v>139</v>
      </c>
      <c r="C21" s="386" t="s">
        <v>387</v>
      </c>
      <c r="D21" s="560">
        <f t="shared" si="0"/>
        <v>0</v>
      </c>
      <c r="E21" s="560"/>
      <c r="F21" s="541" t="s">
        <v>526</v>
      </c>
    </row>
    <row r="22" spans="1:6" s="360" customFormat="1" ht="25.5" customHeight="1" thickBot="1" x14ac:dyDescent="0.25">
      <c r="A22" s="383">
        <v>4130</v>
      </c>
      <c r="B22" s="387" t="s">
        <v>47</v>
      </c>
      <c r="C22" s="388" t="s">
        <v>526</v>
      </c>
      <c r="D22" s="560">
        <f t="shared" si="0"/>
        <v>0</v>
      </c>
      <c r="E22" s="560"/>
      <c r="F22" s="541" t="s">
        <v>526</v>
      </c>
    </row>
    <row r="23" spans="1:6" s="360" customFormat="1" ht="15" thickBot="1" x14ac:dyDescent="0.25">
      <c r="A23" s="380"/>
      <c r="B23" s="373" t="s">
        <v>198</v>
      </c>
      <c r="C23" s="382"/>
      <c r="D23" s="449">
        <f t="shared" si="0"/>
        <v>0</v>
      </c>
      <c r="E23" s="449"/>
      <c r="F23" s="541" t="s">
        <v>526</v>
      </c>
    </row>
    <row r="24" spans="1:6" s="360" customFormat="1" ht="13.5" customHeight="1" thickBot="1" x14ac:dyDescent="0.25">
      <c r="A24" s="389">
        <v>4131</v>
      </c>
      <c r="B24" s="390" t="s">
        <v>388</v>
      </c>
      <c r="C24" s="391" t="s">
        <v>389</v>
      </c>
      <c r="D24" s="561">
        <f t="shared" si="0"/>
        <v>0</v>
      </c>
      <c r="E24" s="561"/>
      <c r="F24" s="541" t="s">
        <v>526</v>
      </c>
    </row>
    <row r="25" spans="1:6" s="360" customFormat="1" ht="36" customHeight="1" thickBot="1" x14ac:dyDescent="0.25">
      <c r="A25" s="377">
        <v>4200</v>
      </c>
      <c r="B25" s="392" t="s">
        <v>48</v>
      </c>
      <c r="C25" s="379" t="s">
        <v>526</v>
      </c>
      <c r="D25" s="578">
        <f t="shared" si="0"/>
        <v>44285.2</v>
      </c>
      <c r="E25" s="578">
        <f>E27+E36+E41+E51+E54+E58</f>
        <v>44285.2</v>
      </c>
      <c r="F25" s="541" t="s">
        <v>526</v>
      </c>
    </row>
    <row r="26" spans="1:6" s="360" customFormat="1" ht="15" thickBot="1" x14ac:dyDescent="0.25">
      <c r="A26" s="369"/>
      <c r="B26" s="373" t="s">
        <v>201</v>
      </c>
      <c r="C26" s="371"/>
      <c r="D26" s="559">
        <f t="shared" si="0"/>
        <v>0</v>
      </c>
      <c r="E26" s="559"/>
      <c r="F26" s="541" t="s">
        <v>526</v>
      </c>
    </row>
    <row r="27" spans="1:6" s="360" customFormat="1" ht="33.75" thickBot="1" x14ac:dyDescent="0.25">
      <c r="A27" s="380">
        <v>4210</v>
      </c>
      <c r="B27" s="393" t="s">
        <v>49</v>
      </c>
      <c r="C27" s="382" t="s">
        <v>526</v>
      </c>
      <c r="D27" s="545">
        <f t="shared" si="0"/>
        <v>11975.2</v>
      </c>
      <c r="E27" s="545">
        <f>E30+E31+E32+E33+E34</f>
        <v>11975.2</v>
      </c>
      <c r="F27" s="541" t="s">
        <v>526</v>
      </c>
    </row>
    <row r="28" spans="1:6" s="360" customFormat="1" ht="15" thickBot="1" x14ac:dyDescent="0.25">
      <c r="A28" s="380"/>
      <c r="B28" s="373" t="s">
        <v>198</v>
      </c>
      <c r="C28" s="382"/>
      <c r="D28" s="449">
        <f t="shared" si="0"/>
        <v>0</v>
      </c>
      <c r="E28" s="449"/>
      <c r="F28" s="541" t="s">
        <v>526</v>
      </c>
    </row>
    <row r="29" spans="1:6" s="360" customFormat="1" ht="24" x14ac:dyDescent="0.2">
      <c r="A29" s="383">
        <v>4211</v>
      </c>
      <c r="B29" s="384" t="s">
        <v>390</v>
      </c>
      <c r="C29" s="386" t="s">
        <v>391</v>
      </c>
      <c r="D29" s="560">
        <f t="shared" si="0"/>
        <v>0</v>
      </c>
      <c r="E29" s="560"/>
      <c r="F29" s="541" t="s">
        <v>526</v>
      </c>
    </row>
    <row r="30" spans="1:6" s="360" customFormat="1" ht="14.25" x14ac:dyDescent="0.2">
      <c r="A30" s="383">
        <v>4212</v>
      </c>
      <c r="B30" s="387" t="s">
        <v>183</v>
      </c>
      <c r="C30" s="386" t="s">
        <v>392</v>
      </c>
      <c r="D30" s="565">
        <f t="shared" si="0"/>
        <v>7900</v>
      </c>
      <c r="E30" s="565">
        <v>7900</v>
      </c>
      <c r="F30" s="541" t="s">
        <v>526</v>
      </c>
    </row>
    <row r="31" spans="1:6" s="360" customFormat="1" ht="14.25" x14ac:dyDescent="0.2">
      <c r="A31" s="383">
        <v>4213</v>
      </c>
      <c r="B31" s="384" t="s">
        <v>140</v>
      </c>
      <c r="C31" s="386" t="s">
        <v>393</v>
      </c>
      <c r="D31" s="565">
        <f t="shared" si="0"/>
        <v>1465.2</v>
      </c>
      <c r="E31" s="565">
        <v>1465.2</v>
      </c>
      <c r="F31" s="541" t="s">
        <v>526</v>
      </c>
    </row>
    <row r="32" spans="1:6" s="360" customFormat="1" ht="14.25" x14ac:dyDescent="0.2">
      <c r="A32" s="383">
        <v>4214</v>
      </c>
      <c r="B32" s="384" t="s">
        <v>141</v>
      </c>
      <c r="C32" s="386" t="s">
        <v>394</v>
      </c>
      <c r="D32" s="565">
        <f t="shared" si="0"/>
        <v>1200</v>
      </c>
      <c r="E32" s="565">
        <v>1200</v>
      </c>
      <c r="F32" s="541" t="s">
        <v>526</v>
      </c>
    </row>
    <row r="33" spans="1:6" s="360" customFormat="1" ht="14.25" x14ac:dyDescent="0.2">
      <c r="A33" s="383">
        <v>4215</v>
      </c>
      <c r="B33" s="384" t="s">
        <v>145</v>
      </c>
      <c r="C33" s="386" t="s">
        <v>395</v>
      </c>
      <c r="D33" s="565">
        <f t="shared" si="0"/>
        <v>450</v>
      </c>
      <c r="E33" s="565">
        <v>450</v>
      </c>
      <c r="F33" s="541" t="s">
        <v>526</v>
      </c>
    </row>
    <row r="34" spans="1:6" s="360" customFormat="1" ht="17.25" customHeight="1" x14ac:dyDescent="0.2">
      <c r="A34" s="383">
        <v>4216</v>
      </c>
      <c r="B34" s="384" t="s">
        <v>146</v>
      </c>
      <c r="C34" s="386" t="s">
        <v>396</v>
      </c>
      <c r="D34" s="579">
        <f t="shared" si="0"/>
        <v>960</v>
      </c>
      <c r="E34" s="579">
        <v>960</v>
      </c>
      <c r="F34" s="541" t="s">
        <v>526</v>
      </c>
    </row>
    <row r="35" spans="1:6" s="360" customFormat="1" ht="15" thickBot="1" x14ac:dyDescent="0.25">
      <c r="A35" s="389">
        <v>4217</v>
      </c>
      <c r="B35" s="394" t="s">
        <v>147</v>
      </c>
      <c r="C35" s="395" t="s">
        <v>397</v>
      </c>
      <c r="D35" s="561">
        <f t="shared" si="0"/>
        <v>0</v>
      </c>
      <c r="E35" s="561"/>
      <c r="F35" s="541" t="s">
        <v>526</v>
      </c>
    </row>
    <row r="36" spans="1:6" s="360" customFormat="1" ht="35.25" thickBot="1" x14ac:dyDescent="0.25">
      <c r="A36" s="380">
        <v>4220</v>
      </c>
      <c r="B36" s="393" t="s">
        <v>50</v>
      </c>
      <c r="C36" s="382" t="s">
        <v>526</v>
      </c>
      <c r="D36" s="545">
        <f t="shared" si="0"/>
        <v>600</v>
      </c>
      <c r="E36" s="545">
        <f>E38</f>
        <v>600</v>
      </c>
      <c r="F36" s="541" t="s">
        <v>526</v>
      </c>
    </row>
    <row r="37" spans="1:6" s="360" customFormat="1" ht="15" thickBot="1" x14ac:dyDescent="0.25">
      <c r="A37" s="380"/>
      <c r="B37" s="373" t="s">
        <v>198</v>
      </c>
      <c r="C37" s="382"/>
      <c r="D37" s="449">
        <f t="shared" si="0"/>
        <v>0</v>
      </c>
      <c r="E37" s="449"/>
      <c r="F37" s="541" t="s">
        <v>526</v>
      </c>
    </row>
    <row r="38" spans="1:6" s="360" customFormat="1" ht="14.25" x14ac:dyDescent="0.2">
      <c r="A38" s="383">
        <v>4221</v>
      </c>
      <c r="B38" s="384" t="s">
        <v>148</v>
      </c>
      <c r="C38" s="396">
        <v>4221</v>
      </c>
      <c r="D38" s="562">
        <f t="shared" si="0"/>
        <v>600</v>
      </c>
      <c r="E38" s="562">
        <v>600</v>
      </c>
      <c r="F38" s="541" t="s">
        <v>526</v>
      </c>
    </row>
    <row r="39" spans="1:6" s="360" customFormat="1" ht="24" x14ac:dyDescent="0.2">
      <c r="A39" s="383">
        <v>4222</v>
      </c>
      <c r="B39" s="384" t="s">
        <v>149</v>
      </c>
      <c r="C39" s="386" t="s">
        <v>488</v>
      </c>
      <c r="D39" s="560">
        <f t="shared" si="0"/>
        <v>0</v>
      </c>
      <c r="E39" s="560"/>
      <c r="F39" s="541" t="s">
        <v>526</v>
      </c>
    </row>
    <row r="40" spans="1:6" s="360" customFormat="1" ht="15" thickBot="1" x14ac:dyDescent="0.25">
      <c r="A40" s="389">
        <v>4223</v>
      </c>
      <c r="B40" s="394" t="s">
        <v>150</v>
      </c>
      <c r="C40" s="395" t="s">
        <v>489</v>
      </c>
      <c r="D40" s="561">
        <f t="shared" si="0"/>
        <v>0</v>
      </c>
      <c r="E40" s="561"/>
      <c r="F40" s="541" t="s">
        <v>526</v>
      </c>
    </row>
    <row r="41" spans="1:6" s="360" customFormat="1" ht="45.75" thickBot="1" x14ac:dyDescent="0.25">
      <c r="A41" s="380">
        <v>4230</v>
      </c>
      <c r="B41" s="393" t="s">
        <v>51</v>
      </c>
      <c r="C41" s="382" t="s">
        <v>526</v>
      </c>
      <c r="D41" s="545">
        <f t="shared" si="0"/>
        <v>7540</v>
      </c>
      <c r="E41" s="545">
        <f>E44+E46+E49+E50</f>
        <v>7540</v>
      </c>
      <c r="F41" s="541" t="s">
        <v>526</v>
      </c>
    </row>
    <row r="42" spans="1:6" s="360" customFormat="1" ht="15" thickBot="1" x14ac:dyDescent="0.25">
      <c r="A42" s="380"/>
      <c r="B42" s="373" t="s">
        <v>198</v>
      </c>
      <c r="C42" s="382"/>
      <c r="D42" s="449">
        <f t="shared" si="0"/>
        <v>0</v>
      </c>
      <c r="E42" s="449"/>
      <c r="F42" s="541" t="s">
        <v>526</v>
      </c>
    </row>
    <row r="43" spans="1:6" s="360" customFormat="1" ht="14.25" x14ac:dyDescent="0.2">
      <c r="A43" s="383">
        <v>4231</v>
      </c>
      <c r="B43" s="384" t="s">
        <v>151</v>
      </c>
      <c r="C43" s="386" t="s">
        <v>490</v>
      </c>
      <c r="D43" s="560">
        <f t="shared" si="0"/>
        <v>0</v>
      </c>
      <c r="E43" s="560"/>
      <c r="F43" s="541" t="s">
        <v>526</v>
      </c>
    </row>
    <row r="44" spans="1:6" s="360" customFormat="1" ht="14.25" x14ac:dyDescent="0.2">
      <c r="A44" s="383">
        <v>4232</v>
      </c>
      <c r="B44" s="384" t="s">
        <v>152</v>
      </c>
      <c r="C44" s="386" t="s">
        <v>491</v>
      </c>
      <c r="D44" s="565">
        <f t="shared" si="0"/>
        <v>900</v>
      </c>
      <c r="E44" s="565">
        <v>900</v>
      </c>
      <c r="F44" s="541" t="s">
        <v>526</v>
      </c>
    </row>
    <row r="45" spans="1:6" s="360" customFormat="1" ht="24" x14ac:dyDescent="0.2">
      <c r="A45" s="383">
        <v>4233</v>
      </c>
      <c r="B45" s="384" t="s">
        <v>153</v>
      </c>
      <c r="C45" s="386" t="s">
        <v>492</v>
      </c>
      <c r="D45" s="565">
        <f t="shared" si="0"/>
        <v>0</v>
      </c>
      <c r="E45" s="565"/>
      <c r="F45" s="541" t="s">
        <v>526</v>
      </c>
    </row>
    <row r="46" spans="1:6" s="360" customFormat="1" ht="14.25" x14ac:dyDescent="0.2">
      <c r="A46" s="383">
        <v>4234</v>
      </c>
      <c r="B46" s="384" t="s">
        <v>154</v>
      </c>
      <c r="C46" s="386" t="s">
        <v>493</v>
      </c>
      <c r="D46" s="565">
        <f t="shared" si="0"/>
        <v>500</v>
      </c>
      <c r="E46" s="565">
        <v>500</v>
      </c>
      <c r="F46" s="541" t="s">
        <v>526</v>
      </c>
    </row>
    <row r="47" spans="1:6" s="360" customFormat="1" ht="14.25" x14ac:dyDescent="0.2">
      <c r="A47" s="383">
        <v>4235</v>
      </c>
      <c r="B47" s="397" t="s">
        <v>155</v>
      </c>
      <c r="C47" s="398">
        <v>4235</v>
      </c>
      <c r="D47" s="560">
        <f t="shared" si="0"/>
        <v>0</v>
      </c>
      <c r="E47" s="560"/>
      <c r="F47" s="541" t="s">
        <v>526</v>
      </c>
    </row>
    <row r="48" spans="1:6" s="360" customFormat="1" ht="24" x14ac:dyDescent="0.2">
      <c r="A48" s="383">
        <v>4236</v>
      </c>
      <c r="B48" s="384" t="s">
        <v>156</v>
      </c>
      <c r="C48" s="386" t="s">
        <v>494</v>
      </c>
      <c r="D48" s="560">
        <f t="shared" si="0"/>
        <v>0</v>
      </c>
      <c r="E48" s="560"/>
      <c r="F48" s="541" t="s">
        <v>526</v>
      </c>
    </row>
    <row r="49" spans="1:6" s="360" customFormat="1" ht="14.25" x14ac:dyDescent="0.2">
      <c r="A49" s="383">
        <v>4237</v>
      </c>
      <c r="B49" s="384" t="s">
        <v>157</v>
      </c>
      <c r="C49" s="386" t="s">
        <v>495</v>
      </c>
      <c r="D49" s="560">
        <f t="shared" si="0"/>
        <v>1800</v>
      </c>
      <c r="E49" s="560">
        <v>1800</v>
      </c>
      <c r="F49" s="541" t="s">
        <v>526</v>
      </c>
    </row>
    <row r="50" spans="1:6" s="360" customFormat="1" ht="15" thickBot="1" x14ac:dyDescent="0.25">
      <c r="A50" s="389">
        <v>4238</v>
      </c>
      <c r="B50" s="394" t="s">
        <v>158</v>
      </c>
      <c r="C50" s="395" t="s">
        <v>496</v>
      </c>
      <c r="D50" s="580">
        <f t="shared" si="0"/>
        <v>4340</v>
      </c>
      <c r="E50" s="580">
        <v>4340</v>
      </c>
      <c r="F50" s="541" t="s">
        <v>526</v>
      </c>
    </row>
    <row r="51" spans="1:6" s="360" customFormat="1" ht="24.75" thickBot="1" x14ac:dyDescent="0.25">
      <c r="A51" s="380">
        <v>4240</v>
      </c>
      <c r="B51" s="393" t="s">
        <v>52</v>
      </c>
      <c r="C51" s="382" t="s">
        <v>526</v>
      </c>
      <c r="D51" s="545">
        <f t="shared" si="0"/>
        <v>5100</v>
      </c>
      <c r="E51" s="545">
        <f>E53</f>
        <v>5100</v>
      </c>
      <c r="F51" s="541" t="s">
        <v>526</v>
      </c>
    </row>
    <row r="52" spans="1:6" s="360" customFormat="1" ht="15" thickBot="1" x14ac:dyDescent="0.25">
      <c r="A52" s="380"/>
      <c r="B52" s="373" t="s">
        <v>198</v>
      </c>
      <c r="C52" s="382"/>
      <c r="D52" s="449">
        <f t="shared" si="0"/>
        <v>0</v>
      </c>
      <c r="E52" s="449"/>
      <c r="F52" s="541" t="s">
        <v>526</v>
      </c>
    </row>
    <row r="53" spans="1:6" s="360" customFormat="1" ht="15" thickBot="1" x14ac:dyDescent="0.25">
      <c r="A53" s="389">
        <v>4241</v>
      </c>
      <c r="B53" s="384" t="s">
        <v>159</v>
      </c>
      <c r="C53" s="395" t="s">
        <v>497</v>
      </c>
      <c r="D53" s="562">
        <f t="shared" si="0"/>
        <v>5100</v>
      </c>
      <c r="E53" s="562">
        <f>3600+1500</f>
        <v>5100</v>
      </c>
      <c r="F53" s="541" t="s">
        <v>526</v>
      </c>
    </row>
    <row r="54" spans="1:6" s="360" customFormat="1" ht="28.5" customHeight="1" thickBot="1" x14ac:dyDescent="0.25">
      <c r="A54" s="380">
        <v>4250</v>
      </c>
      <c r="B54" s="393" t="s">
        <v>53</v>
      </c>
      <c r="C54" s="382" t="s">
        <v>526</v>
      </c>
      <c r="D54" s="545">
        <f t="shared" si="0"/>
        <v>1400</v>
      </c>
      <c r="E54" s="545">
        <f>E56+E57</f>
        <v>1400</v>
      </c>
      <c r="F54" s="541" t="s">
        <v>526</v>
      </c>
    </row>
    <row r="55" spans="1:6" s="360" customFormat="1" ht="15" thickBot="1" x14ac:dyDescent="0.25">
      <c r="A55" s="380"/>
      <c r="B55" s="373" t="s">
        <v>198</v>
      </c>
      <c r="C55" s="382"/>
      <c r="D55" s="449">
        <f t="shared" si="0"/>
        <v>0</v>
      </c>
      <c r="E55" s="449"/>
      <c r="F55" s="541" t="s">
        <v>526</v>
      </c>
    </row>
    <row r="56" spans="1:6" s="360" customFormat="1" ht="24" x14ac:dyDescent="0.2">
      <c r="A56" s="383">
        <v>4251</v>
      </c>
      <c r="B56" s="384" t="s">
        <v>160</v>
      </c>
      <c r="C56" s="386" t="s">
        <v>498</v>
      </c>
      <c r="D56" s="565">
        <f t="shared" si="0"/>
        <v>500</v>
      </c>
      <c r="E56" s="565">
        <v>500</v>
      </c>
      <c r="F56" s="541" t="s">
        <v>526</v>
      </c>
    </row>
    <row r="57" spans="1:6" s="360" customFormat="1" ht="24.75" thickBot="1" x14ac:dyDescent="0.25">
      <c r="A57" s="389">
        <v>4252</v>
      </c>
      <c r="B57" s="394" t="s">
        <v>161</v>
      </c>
      <c r="C57" s="395" t="s">
        <v>499</v>
      </c>
      <c r="D57" s="580">
        <f t="shared" si="0"/>
        <v>900</v>
      </c>
      <c r="E57" s="580">
        <v>900</v>
      </c>
      <c r="F57" s="541" t="s">
        <v>526</v>
      </c>
    </row>
    <row r="58" spans="1:6" s="360" customFormat="1" ht="33.75" thickBot="1" x14ac:dyDescent="0.25">
      <c r="A58" s="380">
        <v>4260</v>
      </c>
      <c r="B58" s="393" t="s">
        <v>54</v>
      </c>
      <c r="C58" s="382" t="s">
        <v>526</v>
      </c>
      <c r="D58" s="545">
        <f t="shared" si="0"/>
        <v>17670</v>
      </c>
      <c r="E58" s="545">
        <f>E60+E63+E64+E66+E67</f>
        <v>17670</v>
      </c>
      <c r="F58" s="541" t="s">
        <v>526</v>
      </c>
    </row>
    <row r="59" spans="1:6" s="360" customFormat="1" ht="15" thickBot="1" x14ac:dyDescent="0.25">
      <c r="A59" s="380"/>
      <c r="B59" s="373" t="s">
        <v>198</v>
      </c>
      <c r="C59" s="382"/>
      <c r="D59" s="449">
        <f t="shared" si="0"/>
        <v>0</v>
      </c>
      <c r="E59" s="449"/>
      <c r="F59" s="541" t="s">
        <v>526</v>
      </c>
    </row>
    <row r="60" spans="1:6" s="360" customFormat="1" ht="14.25" x14ac:dyDescent="0.2">
      <c r="A60" s="383">
        <v>4261</v>
      </c>
      <c r="B60" s="384" t="s">
        <v>169</v>
      </c>
      <c r="C60" s="386" t="s">
        <v>500</v>
      </c>
      <c r="D60" s="565">
        <f>E60</f>
        <v>1700</v>
      </c>
      <c r="E60" s="565">
        <v>1700</v>
      </c>
      <c r="F60" s="541" t="s">
        <v>526</v>
      </c>
    </row>
    <row r="61" spans="1:6" s="360" customFormat="1" ht="14.25" x14ac:dyDescent="0.2">
      <c r="A61" s="383">
        <v>4262</v>
      </c>
      <c r="B61" s="384" t="s">
        <v>170</v>
      </c>
      <c r="C61" s="386" t="s">
        <v>501</v>
      </c>
      <c r="D61" s="565">
        <f t="shared" si="0"/>
        <v>0</v>
      </c>
      <c r="E61" s="565"/>
      <c r="F61" s="541" t="s">
        <v>526</v>
      </c>
    </row>
    <row r="62" spans="1:6" s="360" customFormat="1" ht="24" x14ac:dyDescent="0.2">
      <c r="A62" s="383">
        <v>4263</v>
      </c>
      <c r="B62" s="384" t="s">
        <v>405</v>
      </c>
      <c r="C62" s="386" t="s">
        <v>502</v>
      </c>
      <c r="D62" s="565">
        <f t="shared" si="0"/>
        <v>0</v>
      </c>
      <c r="E62" s="565"/>
      <c r="F62" s="541" t="s">
        <v>526</v>
      </c>
    </row>
    <row r="63" spans="1:6" s="360" customFormat="1" ht="14.25" x14ac:dyDescent="0.2">
      <c r="A63" s="383">
        <v>4264</v>
      </c>
      <c r="B63" s="399" t="s">
        <v>171</v>
      </c>
      <c r="C63" s="386" t="s">
        <v>503</v>
      </c>
      <c r="D63" s="565">
        <f t="shared" si="0"/>
        <v>4420</v>
      </c>
      <c r="E63" s="565">
        <v>4420</v>
      </c>
      <c r="F63" s="541" t="s">
        <v>526</v>
      </c>
    </row>
    <row r="64" spans="1:6" s="360" customFormat="1" ht="24" x14ac:dyDescent="0.2">
      <c r="A64" s="383">
        <v>4265</v>
      </c>
      <c r="B64" s="400" t="s">
        <v>172</v>
      </c>
      <c r="C64" s="386" t="s">
        <v>504</v>
      </c>
      <c r="D64" s="565">
        <f t="shared" si="0"/>
        <v>250</v>
      </c>
      <c r="E64" s="565">
        <v>250</v>
      </c>
      <c r="F64" s="541" t="s">
        <v>526</v>
      </c>
    </row>
    <row r="65" spans="1:6" s="360" customFormat="1" ht="14.25" x14ac:dyDescent="0.2">
      <c r="A65" s="383">
        <v>4266</v>
      </c>
      <c r="B65" s="399" t="s">
        <v>173</v>
      </c>
      <c r="C65" s="386" t="s">
        <v>505</v>
      </c>
      <c r="D65" s="560">
        <f t="shared" si="0"/>
        <v>0</v>
      </c>
      <c r="E65" s="560"/>
      <c r="F65" s="541" t="s">
        <v>526</v>
      </c>
    </row>
    <row r="66" spans="1:6" s="360" customFormat="1" ht="14.25" x14ac:dyDescent="0.2">
      <c r="A66" s="383">
        <v>4267</v>
      </c>
      <c r="B66" s="399" t="s">
        <v>174</v>
      </c>
      <c r="C66" s="386" t="s">
        <v>506</v>
      </c>
      <c r="D66" s="565">
        <f t="shared" si="0"/>
        <v>1000</v>
      </c>
      <c r="E66" s="565">
        <v>1000</v>
      </c>
      <c r="F66" s="541" t="s">
        <v>526</v>
      </c>
    </row>
    <row r="67" spans="1:6" s="360" customFormat="1" ht="15" thickBot="1" x14ac:dyDescent="0.25">
      <c r="A67" s="389">
        <v>4268</v>
      </c>
      <c r="B67" s="401" t="s">
        <v>175</v>
      </c>
      <c r="C67" s="395" t="s">
        <v>507</v>
      </c>
      <c r="D67" s="580">
        <f t="shared" si="0"/>
        <v>10300</v>
      </c>
      <c r="E67" s="580">
        <v>10300</v>
      </c>
      <c r="F67" s="541" t="s">
        <v>526</v>
      </c>
    </row>
    <row r="68" spans="1:6" s="360" customFormat="1" ht="11.25" customHeight="1" thickBot="1" x14ac:dyDescent="0.25">
      <c r="A68" s="377">
        <v>4300</v>
      </c>
      <c r="B68" s="402" t="s">
        <v>55</v>
      </c>
      <c r="C68" s="379" t="s">
        <v>526</v>
      </c>
      <c r="D68" s="559">
        <f t="shared" si="0"/>
        <v>0</v>
      </c>
      <c r="E68" s="559"/>
      <c r="F68" s="541" t="s">
        <v>526</v>
      </c>
    </row>
    <row r="69" spans="1:6" s="360" customFormat="1" ht="15" thickBot="1" x14ac:dyDescent="0.25">
      <c r="A69" s="369"/>
      <c r="B69" s="373" t="s">
        <v>201</v>
      </c>
      <c r="C69" s="371"/>
      <c r="D69" s="559">
        <f t="shared" si="0"/>
        <v>0</v>
      </c>
      <c r="E69" s="559"/>
      <c r="F69" s="541" t="s">
        <v>526</v>
      </c>
    </row>
    <row r="70" spans="1:6" s="360" customFormat="1" ht="15" thickBot="1" x14ac:dyDescent="0.25">
      <c r="A70" s="380">
        <v>4310</v>
      </c>
      <c r="B70" s="403" t="s">
        <v>56</v>
      </c>
      <c r="C70" s="382" t="s">
        <v>526</v>
      </c>
      <c r="D70" s="449">
        <f t="shared" si="0"/>
        <v>0</v>
      </c>
      <c r="E70" s="449"/>
      <c r="F70" s="541" t="s">
        <v>526</v>
      </c>
    </row>
    <row r="71" spans="1:6" s="360" customFormat="1" ht="15" thickBot="1" x14ac:dyDescent="0.25">
      <c r="A71" s="380"/>
      <c r="B71" s="373" t="s">
        <v>198</v>
      </c>
      <c r="C71" s="382"/>
      <c r="D71" s="449">
        <f t="shared" si="0"/>
        <v>0</v>
      </c>
      <c r="E71" s="449"/>
      <c r="F71" s="541" t="s">
        <v>526</v>
      </c>
    </row>
    <row r="72" spans="1:6" s="360" customFormat="1" ht="14.25" x14ac:dyDescent="0.2">
      <c r="A72" s="383">
        <v>4311</v>
      </c>
      <c r="B72" s="399" t="s">
        <v>176</v>
      </c>
      <c r="C72" s="386" t="s">
        <v>508</v>
      </c>
      <c r="D72" s="560">
        <f t="shared" si="0"/>
        <v>0</v>
      </c>
      <c r="E72" s="560"/>
      <c r="F72" s="541" t="s">
        <v>526</v>
      </c>
    </row>
    <row r="73" spans="1:6" s="360" customFormat="1" ht="14.25" x14ac:dyDescent="0.2">
      <c r="A73" s="383">
        <v>4312</v>
      </c>
      <c r="B73" s="399" t="s">
        <v>177</v>
      </c>
      <c r="C73" s="386" t="s">
        <v>509</v>
      </c>
      <c r="D73" s="560">
        <f t="shared" ref="D73:D136" si="1">E73</f>
        <v>0</v>
      </c>
      <c r="E73" s="560"/>
      <c r="F73" s="541" t="s">
        <v>526</v>
      </c>
    </row>
    <row r="74" spans="1:6" s="360" customFormat="1" ht="15" thickBot="1" x14ac:dyDescent="0.25">
      <c r="A74" s="383">
        <v>4320</v>
      </c>
      <c r="B74" s="404" t="s">
        <v>57</v>
      </c>
      <c r="C74" s="388" t="s">
        <v>526</v>
      </c>
      <c r="D74" s="560">
        <f t="shared" si="1"/>
        <v>0</v>
      </c>
      <c r="E74" s="560"/>
      <c r="F74" s="541" t="s">
        <v>526</v>
      </c>
    </row>
    <row r="75" spans="1:6" s="360" customFormat="1" ht="15" thickBot="1" x14ac:dyDescent="0.25">
      <c r="A75" s="380"/>
      <c r="B75" s="373" t="s">
        <v>198</v>
      </c>
      <c r="C75" s="382"/>
      <c r="D75" s="449">
        <f t="shared" si="1"/>
        <v>0</v>
      </c>
      <c r="E75" s="449"/>
      <c r="F75" s="541" t="s">
        <v>526</v>
      </c>
    </row>
    <row r="76" spans="1:6" s="360" customFormat="1" ht="15.75" customHeight="1" x14ac:dyDescent="0.2">
      <c r="A76" s="383">
        <v>4321</v>
      </c>
      <c r="B76" s="399" t="s">
        <v>178</v>
      </c>
      <c r="C76" s="386" t="s">
        <v>510</v>
      </c>
      <c r="D76" s="560">
        <f t="shared" si="1"/>
        <v>0</v>
      </c>
      <c r="E76" s="560"/>
      <c r="F76" s="541" t="s">
        <v>526</v>
      </c>
    </row>
    <row r="77" spans="1:6" s="360" customFormat="1" ht="15" thickBot="1" x14ac:dyDescent="0.25">
      <c r="A77" s="389">
        <v>4322</v>
      </c>
      <c r="B77" s="401" t="s">
        <v>179</v>
      </c>
      <c r="C77" s="395" t="s">
        <v>511</v>
      </c>
      <c r="D77" s="561">
        <f t="shared" si="1"/>
        <v>0</v>
      </c>
      <c r="E77" s="561"/>
      <c r="F77" s="541" t="s">
        <v>526</v>
      </c>
    </row>
    <row r="78" spans="1:6" s="360" customFormat="1" ht="23.25" thickBot="1" x14ac:dyDescent="0.25">
      <c r="A78" s="380">
        <v>4330</v>
      </c>
      <c r="B78" s="403" t="s">
        <v>58</v>
      </c>
      <c r="C78" s="382" t="s">
        <v>526</v>
      </c>
      <c r="D78" s="449">
        <f t="shared" si="1"/>
        <v>0</v>
      </c>
      <c r="E78" s="449"/>
      <c r="F78" s="541" t="s">
        <v>526</v>
      </c>
    </row>
    <row r="79" spans="1:6" s="360" customFormat="1" ht="15" thickBot="1" x14ac:dyDescent="0.25">
      <c r="A79" s="380"/>
      <c r="B79" s="373" t="s">
        <v>198</v>
      </c>
      <c r="C79" s="382"/>
      <c r="D79" s="449">
        <f t="shared" si="1"/>
        <v>0</v>
      </c>
      <c r="E79" s="449"/>
      <c r="F79" s="541" t="s">
        <v>526</v>
      </c>
    </row>
    <row r="80" spans="1:6" s="360" customFormat="1" ht="24" x14ac:dyDescent="0.2">
      <c r="A80" s="383">
        <v>4331</v>
      </c>
      <c r="B80" s="399" t="s">
        <v>180</v>
      </c>
      <c r="C80" s="386" t="s">
        <v>512</v>
      </c>
      <c r="D80" s="560">
        <f t="shared" si="1"/>
        <v>0</v>
      </c>
      <c r="E80" s="560"/>
      <c r="F80" s="541" t="s">
        <v>526</v>
      </c>
    </row>
    <row r="81" spans="1:6" s="360" customFormat="1" ht="14.25" x14ac:dyDescent="0.2">
      <c r="A81" s="383">
        <v>4332</v>
      </c>
      <c r="B81" s="399" t="s">
        <v>181</v>
      </c>
      <c r="C81" s="386" t="s">
        <v>513</v>
      </c>
      <c r="D81" s="560">
        <f t="shared" si="1"/>
        <v>0</v>
      </c>
      <c r="E81" s="560"/>
      <c r="F81" s="541" t="s">
        <v>526</v>
      </c>
    </row>
    <row r="82" spans="1:6" s="360" customFormat="1" ht="15" thickBot="1" x14ac:dyDescent="0.25">
      <c r="A82" s="389">
        <v>4333</v>
      </c>
      <c r="B82" s="401" t="s">
        <v>182</v>
      </c>
      <c r="C82" s="395" t="s">
        <v>514</v>
      </c>
      <c r="D82" s="561">
        <f t="shared" si="1"/>
        <v>0</v>
      </c>
      <c r="E82" s="561"/>
      <c r="F82" s="541" t="s">
        <v>526</v>
      </c>
    </row>
    <row r="83" spans="1:6" s="360" customFormat="1" ht="15" thickBot="1" x14ac:dyDescent="0.25">
      <c r="A83" s="377">
        <v>4400</v>
      </c>
      <c r="B83" s="405" t="s">
        <v>59</v>
      </c>
      <c r="C83" s="379" t="s">
        <v>526</v>
      </c>
      <c r="D83" s="548">
        <f t="shared" si="1"/>
        <v>95500</v>
      </c>
      <c r="E83" s="548">
        <f>E85</f>
        <v>95500</v>
      </c>
      <c r="F83" s="541" t="s">
        <v>526</v>
      </c>
    </row>
    <row r="84" spans="1:6" s="360" customFormat="1" ht="15" thickBot="1" x14ac:dyDescent="0.25">
      <c r="A84" s="369"/>
      <c r="B84" s="373" t="s">
        <v>201</v>
      </c>
      <c r="C84" s="371"/>
      <c r="D84" s="559">
        <f t="shared" si="1"/>
        <v>0</v>
      </c>
      <c r="E84" s="559"/>
      <c r="F84" s="541" t="s">
        <v>526</v>
      </c>
    </row>
    <row r="85" spans="1:6" s="360" customFormat="1" ht="24.75" thickBot="1" x14ac:dyDescent="0.25">
      <c r="A85" s="380">
        <v>4410</v>
      </c>
      <c r="B85" s="403" t="s">
        <v>60</v>
      </c>
      <c r="C85" s="382" t="s">
        <v>526</v>
      </c>
      <c r="D85" s="548">
        <f t="shared" si="1"/>
        <v>95500</v>
      </c>
      <c r="E85" s="548">
        <f>E87</f>
        <v>95500</v>
      </c>
      <c r="F85" s="541" t="s">
        <v>526</v>
      </c>
    </row>
    <row r="86" spans="1:6" s="360" customFormat="1" ht="15" thickBot="1" x14ac:dyDescent="0.25">
      <c r="A86" s="380"/>
      <c r="B86" s="373" t="s">
        <v>198</v>
      </c>
      <c r="C86" s="382"/>
      <c r="D86" s="449">
        <f t="shared" si="1"/>
        <v>0</v>
      </c>
      <c r="E86" s="449"/>
      <c r="F86" s="541" t="s">
        <v>526</v>
      </c>
    </row>
    <row r="87" spans="1:6" s="360" customFormat="1" ht="24" x14ac:dyDescent="0.2">
      <c r="A87" s="383">
        <v>4411</v>
      </c>
      <c r="B87" s="399" t="s">
        <v>184</v>
      </c>
      <c r="C87" s="386" t="s">
        <v>515</v>
      </c>
      <c r="D87" s="526">
        <f t="shared" si="1"/>
        <v>95500</v>
      </c>
      <c r="E87" s="526">
        <v>95500</v>
      </c>
      <c r="F87" s="541" t="s">
        <v>526</v>
      </c>
    </row>
    <row r="88" spans="1:6" s="360" customFormat="1" ht="24" x14ac:dyDescent="0.2">
      <c r="A88" s="383">
        <v>4412</v>
      </c>
      <c r="B88" s="399" t="s">
        <v>193</v>
      </c>
      <c r="C88" s="386" t="s">
        <v>516</v>
      </c>
      <c r="D88" s="560">
        <f t="shared" si="1"/>
        <v>0</v>
      </c>
      <c r="E88" s="560"/>
      <c r="F88" s="541" t="s">
        <v>526</v>
      </c>
    </row>
    <row r="89" spans="1:6" s="360" customFormat="1" ht="35.25" thickBot="1" x14ac:dyDescent="0.25">
      <c r="A89" s="383">
        <v>4420</v>
      </c>
      <c r="B89" s="404" t="s">
        <v>61</v>
      </c>
      <c r="C89" s="388" t="s">
        <v>526</v>
      </c>
      <c r="D89" s="560">
        <f t="shared" si="1"/>
        <v>0</v>
      </c>
      <c r="E89" s="560"/>
      <c r="F89" s="541" t="s">
        <v>526</v>
      </c>
    </row>
    <row r="90" spans="1:6" s="360" customFormat="1" ht="15" thickBot="1" x14ac:dyDescent="0.25">
      <c r="A90" s="380"/>
      <c r="B90" s="373" t="s">
        <v>198</v>
      </c>
      <c r="C90" s="382"/>
      <c r="D90" s="449">
        <f t="shared" si="1"/>
        <v>0</v>
      </c>
      <c r="E90" s="449"/>
      <c r="F90" s="541" t="s">
        <v>526</v>
      </c>
    </row>
    <row r="91" spans="1:6" s="360" customFormat="1" ht="36" x14ac:dyDescent="0.2">
      <c r="A91" s="383">
        <v>4421</v>
      </c>
      <c r="B91" s="399" t="s">
        <v>28</v>
      </c>
      <c r="C91" s="386" t="s">
        <v>517</v>
      </c>
      <c r="D91" s="560">
        <f t="shared" si="1"/>
        <v>0</v>
      </c>
      <c r="E91" s="560"/>
      <c r="F91" s="541" t="s">
        <v>526</v>
      </c>
    </row>
    <row r="92" spans="1:6" s="360" customFormat="1" ht="36.75" thickBot="1" x14ac:dyDescent="0.25">
      <c r="A92" s="389">
        <v>4422</v>
      </c>
      <c r="B92" s="401" t="s">
        <v>315</v>
      </c>
      <c r="C92" s="395" t="s">
        <v>518</v>
      </c>
      <c r="D92" s="561">
        <f t="shared" si="1"/>
        <v>0</v>
      </c>
      <c r="E92" s="561"/>
      <c r="F92" s="541" t="s">
        <v>526</v>
      </c>
    </row>
    <row r="93" spans="1:6" s="360" customFormat="1" ht="23.25" thickBot="1" x14ac:dyDescent="0.25">
      <c r="A93" s="406">
        <v>4500</v>
      </c>
      <c r="B93" s="407" t="s">
        <v>62</v>
      </c>
      <c r="C93" s="408" t="s">
        <v>526</v>
      </c>
      <c r="D93" s="563">
        <f t="shared" si="1"/>
        <v>0</v>
      </c>
      <c r="E93" s="563"/>
      <c r="F93" s="541" t="s">
        <v>526</v>
      </c>
    </row>
    <row r="94" spans="1:6" s="360" customFormat="1" ht="15" thickBot="1" x14ac:dyDescent="0.25">
      <c r="A94" s="369"/>
      <c r="B94" s="373" t="s">
        <v>201</v>
      </c>
      <c r="C94" s="371"/>
      <c r="D94" s="559">
        <f t="shared" si="1"/>
        <v>0</v>
      </c>
      <c r="E94" s="559"/>
      <c r="F94" s="541" t="s">
        <v>526</v>
      </c>
    </row>
    <row r="95" spans="1:6" s="360" customFormat="1" ht="24.75" thickBot="1" x14ac:dyDescent="0.25">
      <c r="A95" s="380">
        <v>4510</v>
      </c>
      <c r="B95" s="409" t="s">
        <v>63</v>
      </c>
      <c r="C95" s="382" t="s">
        <v>526</v>
      </c>
      <c r="D95" s="449">
        <f t="shared" si="1"/>
        <v>0</v>
      </c>
      <c r="E95" s="449"/>
      <c r="F95" s="541" t="s">
        <v>526</v>
      </c>
    </row>
    <row r="96" spans="1:6" s="360" customFormat="1" ht="15" thickBot="1" x14ac:dyDescent="0.25">
      <c r="A96" s="380"/>
      <c r="B96" s="373" t="s">
        <v>198</v>
      </c>
      <c r="C96" s="382"/>
      <c r="D96" s="449">
        <f t="shared" si="1"/>
        <v>0</v>
      </c>
      <c r="E96" s="449"/>
      <c r="F96" s="541" t="s">
        <v>526</v>
      </c>
    </row>
    <row r="97" spans="1:6" s="360" customFormat="1" ht="24" x14ac:dyDescent="0.2">
      <c r="A97" s="383">
        <v>4511</v>
      </c>
      <c r="B97" s="410" t="s">
        <v>244</v>
      </c>
      <c r="C97" s="386" t="s">
        <v>519</v>
      </c>
      <c r="D97" s="560">
        <f t="shared" si="1"/>
        <v>0</v>
      </c>
      <c r="E97" s="560"/>
      <c r="F97" s="541" t="s">
        <v>526</v>
      </c>
    </row>
    <row r="98" spans="1:6" s="360" customFormat="1" ht="24.75" thickBot="1" x14ac:dyDescent="0.25">
      <c r="A98" s="389">
        <v>4512</v>
      </c>
      <c r="B98" s="401" t="s">
        <v>316</v>
      </c>
      <c r="C98" s="395" t="s">
        <v>520</v>
      </c>
      <c r="D98" s="561">
        <f t="shared" si="1"/>
        <v>0</v>
      </c>
      <c r="E98" s="561"/>
      <c r="F98" s="541" t="s">
        <v>526</v>
      </c>
    </row>
    <row r="99" spans="1:6" s="360" customFormat="1" ht="24.75" thickBot="1" x14ac:dyDescent="0.25">
      <c r="A99" s="380">
        <v>4520</v>
      </c>
      <c r="B99" s="409" t="s">
        <v>64</v>
      </c>
      <c r="C99" s="382" t="s">
        <v>526</v>
      </c>
      <c r="D99" s="449">
        <f t="shared" si="1"/>
        <v>0</v>
      </c>
      <c r="E99" s="449"/>
      <c r="F99" s="541" t="s">
        <v>526</v>
      </c>
    </row>
    <row r="100" spans="1:6" s="360" customFormat="1" ht="15" thickBot="1" x14ac:dyDescent="0.25">
      <c r="A100" s="380"/>
      <c r="B100" s="373" t="s">
        <v>198</v>
      </c>
      <c r="C100" s="382"/>
      <c r="D100" s="449">
        <f t="shared" si="1"/>
        <v>0</v>
      </c>
      <c r="E100" s="449"/>
      <c r="F100" s="541" t="s">
        <v>526</v>
      </c>
    </row>
    <row r="101" spans="1:6" s="360" customFormat="1" ht="30" customHeight="1" x14ac:dyDescent="0.2">
      <c r="A101" s="383">
        <v>4521</v>
      </c>
      <c r="B101" s="399" t="s">
        <v>245</v>
      </c>
      <c r="C101" s="386" t="s">
        <v>521</v>
      </c>
      <c r="D101" s="560">
        <f t="shared" si="1"/>
        <v>0</v>
      </c>
      <c r="E101" s="560"/>
      <c r="F101" s="541" t="s">
        <v>526</v>
      </c>
    </row>
    <row r="102" spans="1:6" s="360" customFormat="1" ht="24" x14ac:dyDescent="0.2">
      <c r="A102" s="383">
        <v>4522</v>
      </c>
      <c r="B102" s="399" t="s">
        <v>257</v>
      </c>
      <c r="C102" s="386" t="s">
        <v>522</v>
      </c>
      <c r="D102" s="560">
        <f t="shared" si="1"/>
        <v>0</v>
      </c>
      <c r="E102" s="560"/>
      <c r="F102" s="541" t="s">
        <v>526</v>
      </c>
    </row>
    <row r="103" spans="1:6" s="360" customFormat="1" ht="38.25" customHeight="1" thickBot="1" x14ac:dyDescent="0.25">
      <c r="A103" s="383">
        <v>4530</v>
      </c>
      <c r="B103" s="411" t="s">
        <v>65</v>
      </c>
      <c r="C103" s="388" t="s">
        <v>526</v>
      </c>
      <c r="D103" s="564">
        <f t="shared" si="1"/>
        <v>0</v>
      </c>
      <c r="E103" s="564"/>
      <c r="F103" s="541" t="s">
        <v>526</v>
      </c>
    </row>
    <row r="104" spans="1:6" s="360" customFormat="1" ht="15" thickBot="1" x14ac:dyDescent="0.25">
      <c r="A104" s="380"/>
      <c r="B104" s="373" t="s">
        <v>198</v>
      </c>
      <c r="C104" s="382"/>
      <c r="D104" s="449">
        <f t="shared" si="1"/>
        <v>0</v>
      </c>
      <c r="E104" s="449"/>
      <c r="F104" s="541" t="s">
        <v>526</v>
      </c>
    </row>
    <row r="105" spans="1:6" s="360" customFormat="1" ht="38.25" customHeight="1" x14ac:dyDescent="0.2">
      <c r="A105" s="383">
        <v>4531</v>
      </c>
      <c r="B105" s="397" t="s">
        <v>246</v>
      </c>
      <c r="C105" s="385" t="s">
        <v>416</v>
      </c>
      <c r="D105" s="560">
        <f t="shared" si="1"/>
        <v>0</v>
      </c>
      <c r="E105" s="560"/>
      <c r="F105" s="541" t="s">
        <v>526</v>
      </c>
    </row>
    <row r="106" spans="1:6" s="360" customFormat="1" ht="38.25" customHeight="1" x14ac:dyDescent="0.2">
      <c r="A106" s="383">
        <v>4532</v>
      </c>
      <c r="B106" s="397" t="s">
        <v>247</v>
      </c>
      <c r="C106" s="386" t="s">
        <v>417</v>
      </c>
      <c r="D106" s="560">
        <f t="shared" si="1"/>
        <v>0</v>
      </c>
      <c r="E106" s="560"/>
      <c r="F106" s="541" t="s">
        <v>526</v>
      </c>
    </row>
    <row r="107" spans="1:6" s="360" customFormat="1" ht="36" x14ac:dyDescent="0.2">
      <c r="A107" s="412">
        <v>4533</v>
      </c>
      <c r="B107" s="413" t="s">
        <v>66</v>
      </c>
      <c r="C107" s="414" t="s">
        <v>418</v>
      </c>
      <c r="D107" s="564">
        <f t="shared" si="1"/>
        <v>0</v>
      </c>
      <c r="E107" s="564"/>
      <c r="F107" s="541" t="s">
        <v>526</v>
      </c>
    </row>
    <row r="108" spans="1:6" s="360" customFormat="1" ht="14.25" x14ac:dyDescent="0.2">
      <c r="A108" s="412"/>
      <c r="B108" s="415" t="s">
        <v>201</v>
      </c>
      <c r="C108" s="386"/>
      <c r="D108" s="565">
        <f t="shared" si="1"/>
        <v>0</v>
      </c>
      <c r="E108" s="565"/>
      <c r="F108" s="541" t="s">
        <v>526</v>
      </c>
    </row>
    <row r="109" spans="1:6" s="360" customFormat="1" ht="24" x14ac:dyDescent="0.2">
      <c r="A109" s="412">
        <v>4534</v>
      </c>
      <c r="B109" s="415" t="s">
        <v>67</v>
      </c>
      <c r="C109" s="386"/>
      <c r="D109" s="565">
        <f t="shared" si="1"/>
        <v>0</v>
      </c>
      <c r="E109" s="565"/>
      <c r="F109" s="541" t="s">
        <v>526</v>
      </c>
    </row>
    <row r="110" spans="1:6" s="360" customFormat="1" ht="14.25" x14ac:dyDescent="0.2">
      <c r="A110" s="412"/>
      <c r="B110" s="415" t="s">
        <v>214</v>
      </c>
      <c r="C110" s="386"/>
      <c r="D110" s="565">
        <f t="shared" si="1"/>
        <v>0</v>
      </c>
      <c r="E110" s="565"/>
      <c r="F110" s="541" t="s">
        <v>526</v>
      </c>
    </row>
    <row r="111" spans="1:6" s="360" customFormat="1" ht="21.75" customHeight="1" x14ac:dyDescent="0.2">
      <c r="A111" s="416">
        <v>4535</v>
      </c>
      <c r="B111" s="417" t="s">
        <v>213</v>
      </c>
      <c r="C111" s="386"/>
      <c r="D111" s="565">
        <f t="shared" si="1"/>
        <v>0</v>
      </c>
      <c r="E111" s="565"/>
      <c r="F111" s="541" t="s">
        <v>526</v>
      </c>
    </row>
    <row r="112" spans="1:6" s="360" customFormat="1" ht="14.25" x14ac:dyDescent="0.2">
      <c r="A112" s="383">
        <v>4536</v>
      </c>
      <c r="B112" s="415" t="s">
        <v>215</v>
      </c>
      <c r="C112" s="386"/>
      <c r="D112" s="565">
        <f t="shared" si="1"/>
        <v>0</v>
      </c>
      <c r="E112" s="565"/>
      <c r="F112" s="541" t="s">
        <v>526</v>
      </c>
    </row>
    <row r="113" spans="1:6" s="360" customFormat="1" ht="14.25" x14ac:dyDescent="0.2">
      <c r="A113" s="383">
        <v>4537</v>
      </c>
      <c r="B113" s="415" t="s">
        <v>216</v>
      </c>
      <c r="C113" s="386"/>
      <c r="D113" s="565">
        <f t="shared" si="1"/>
        <v>0</v>
      </c>
      <c r="E113" s="565"/>
      <c r="F113" s="541" t="s">
        <v>526</v>
      </c>
    </row>
    <row r="114" spans="1:6" s="360" customFormat="1" ht="15" thickBot="1" x14ac:dyDescent="0.25">
      <c r="A114" s="412">
        <v>4538</v>
      </c>
      <c r="B114" s="418" t="s">
        <v>218</v>
      </c>
      <c r="C114" s="414"/>
      <c r="D114" s="564">
        <f t="shared" si="1"/>
        <v>0</v>
      </c>
      <c r="E114" s="564"/>
      <c r="F114" s="541" t="s">
        <v>526</v>
      </c>
    </row>
    <row r="115" spans="1:6" s="360" customFormat="1" ht="35.25" thickBot="1" x14ac:dyDescent="0.25">
      <c r="A115" s="377">
        <v>4540</v>
      </c>
      <c r="B115" s="419" t="s">
        <v>68</v>
      </c>
      <c r="C115" s="379" t="s">
        <v>526</v>
      </c>
      <c r="D115" s="559">
        <f t="shared" si="1"/>
        <v>0</v>
      </c>
      <c r="E115" s="559"/>
      <c r="F115" s="541" t="s">
        <v>526</v>
      </c>
    </row>
    <row r="116" spans="1:6" s="360" customFormat="1" ht="14.25" x14ac:dyDescent="0.2">
      <c r="A116" s="380"/>
      <c r="B116" s="420" t="s">
        <v>198</v>
      </c>
      <c r="C116" s="382"/>
      <c r="D116" s="449">
        <f t="shared" si="1"/>
        <v>0</v>
      </c>
      <c r="E116" s="449"/>
      <c r="F116" s="541" t="s">
        <v>526</v>
      </c>
    </row>
    <row r="117" spans="1:6" s="360" customFormat="1" ht="38.25" customHeight="1" x14ac:dyDescent="0.2">
      <c r="A117" s="383">
        <v>4541</v>
      </c>
      <c r="B117" s="421" t="s">
        <v>419</v>
      </c>
      <c r="C117" s="386" t="s">
        <v>421</v>
      </c>
      <c r="D117" s="566">
        <f t="shared" si="1"/>
        <v>0</v>
      </c>
      <c r="E117" s="566"/>
      <c r="F117" s="541" t="s">
        <v>526</v>
      </c>
    </row>
    <row r="118" spans="1:6" s="360" customFormat="1" ht="38.25" customHeight="1" x14ac:dyDescent="0.2">
      <c r="A118" s="383">
        <v>4542</v>
      </c>
      <c r="B118" s="397" t="s">
        <v>420</v>
      </c>
      <c r="C118" s="386" t="s">
        <v>422</v>
      </c>
      <c r="D118" s="566">
        <f t="shared" si="1"/>
        <v>0</v>
      </c>
      <c r="E118" s="566"/>
      <c r="F118" s="541" t="s">
        <v>526</v>
      </c>
    </row>
    <row r="119" spans="1:6" s="360" customFormat="1" ht="24.75" thickBot="1" x14ac:dyDescent="0.25">
      <c r="A119" s="389">
        <v>4543</v>
      </c>
      <c r="B119" s="422" t="s">
        <v>69</v>
      </c>
      <c r="C119" s="395" t="s">
        <v>423</v>
      </c>
      <c r="D119" s="567">
        <f t="shared" si="1"/>
        <v>7000</v>
      </c>
      <c r="E119" s="567">
        <f>8500-1500</f>
        <v>7000</v>
      </c>
      <c r="F119" s="541" t="s">
        <v>526</v>
      </c>
    </row>
    <row r="120" spans="1:6" s="360" customFormat="1" ht="14.25" x14ac:dyDescent="0.2">
      <c r="A120" s="412"/>
      <c r="B120" s="415" t="s">
        <v>201</v>
      </c>
      <c r="C120" s="386"/>
      <c r="D120" s="560">
        <f t="shared" si="1"/>
        <v>0</v>
      </c>
      <c r="E120" s="560"/>
      <c r="F120" s="541" t="s">
        <v>526</v>
      </c>
    </row>
    <row r="121" spans="1:6" s="360" customFormat="1" ht="24" x14ac:dyDescent="0.2">
      <c r="A121" s="412">
        <v>4544</v>
      </c>
      <c r="B121" s="415" t="s">
        <v>70</v>
      </c>
      <c r="C121" s="386"/>
      <c r="D121" s="560">
        <f t="shared" si="1"/>
        <v>0</v>
      </c>
      <c r="E121" s="560"/>
      <c r="F121" s="541" t="s">
        <v>526</v>
      </c>
    </row>
    <row r="122" spans="1:6" s="360" customFormat="1" ht="14.25" x14ac:dyDescent="0.2">
      <c r="A122" s="412"/>
      <c r="B122" s="415" t="s">
        <v>214</v>
      </c>
      <c r="C122" s="386"/>
      <c r="D122" s="560">
        <f t="shared" si="1"/>
        <v>0</v>
      </c>
      <c r="E122" s="560"/>
      <c r="F122" s="541" t="s">
        <v>526</v>
      </c>
    </row>
    <row r="123" spans="1:6" s="360" customFormat="1" ht="31.5" customHeight="1" x14ac:dyDescent="0.2">
      <c r="A123" s="416">
        <v>4545</v>
      </c>
      <c r="B123" s="417" t="s">
        <v>213</v>
      </c>
      <c r="C123" s="386"/>
      <c r="D123" s="560">
        <f t="shared" si="1"/>
        <v>0</v>
      </c>
      <c r="E123" s="560"/>
      <c r="F123" s="541" t="s">
        <v>526</v>
      </c>
    </row>
    <row r="124" spans="1:6" s="360" customFormat="1" ht="14.25" x14ac:dyDescent="0.2">
      <c r="A124" s="383">
        <v>4546</v>
      </c>
      <c r="B124" s="423" t="s">
        <v>217</v>
      </c>
      <c r="C124" s="386"/>
      <c r="D124" s="560">
        <f t="shared" si="1"/>
        <v>0</v>
      </c>
      <c r="E124" s="560"/>
      <c r="F124" s="541" t="s">
        <v>526</v>
      </c>
    </row>
    <row r="125" spans="1:6" s="360" customFormat="1" ht="14.25" x14ac:dyDescent="0.2">
      <c r="A125" s="383">
        <v>4547</v>
      </c>
      <c r="B125" s="415" t="s">
        <v>216</v>
      </c>
      <c r="C125" s="386"/>
      <c r="D125" s="560">
        <f t="shared" si="1"/>
        <v>0</v>
      </c>
      <c r="E125" s="560"/>
      <c r="F125" s="541" t="s">
        <v>526</v>
      </c>
    </row>
    <row r="126" spans="1:6" s="360" customFormat="1" ht="15" thickBot="1" x14ac:dyDescent="0.25">
      <c r="A126" s="412">
        <v>4548</v>
      </c>
      <c r="B126" s="418" t="s">
        <v>218</v>
      </c>
      <c r="C126" s="414"/>
      <c r="D126" s="568">
        <f t="shared" si="1"/>
        <v>0</v>
      </c>
      <c r="E126" s="568"/>
      <c r="F126" s="541" t="s">
        <v>526</v>
      </c>
    </row>
    <row r="127" spans="1:6" s="360" customFormat="1" ht="32.25" customHeight="1" thickBot="1" x14ac:dyDescent="0.25">
      <c r="A127" s="377">
        <v>4600</v>
      </c>
      <c r="B127" s="419" t="s">
        <v>104</v>
      </c>
      <c r="C127" s="379" t="s">
        <v>526</v>
      </c>
      <c r="D127" s="569">
        <f t="shared" si="1"/>
        <v>3000</v>
      </c>
      <c r="E127" s="569">
        <f>E133+E139</f>
        <v>3000</v>
      </c>
      <c r="F127" s="541" t="s">
        <v>526</v>
      </c>
    </row>
    <row r="128" spans="1:6" s="360" customFormat="1" ht="15" thickBot="1" x14ac:dyDescent="0.25">
      <c r="A128" s="424"/>
      <c r="B128" s="425" t="s">
        <v>201</v>
      </c>
      <c r="C128" s="371"/>
      <c r="D128" s="559">
        <f t="shared" si="1"/>
        <v>0</v>
      </c>
      <c r="E128" s="559"/>
      <c r="F128" s="541" t="s">
        <v>526</v>
      </c>
    </row>
    <row r="129" spans="1:6" s="360" customFormat="1" ht="14.25" x14ac:dyDescent="0.2">
      <c r="A129" s="426">
        <v>4610</v>
      </c>
      <c r="B129" s="427" t="s">
        <v>261</v>
      </c>
      <c r="C129" s="428"/>
      <c r="D129" s="570">
        <f t="shared" si="1"/>
        <v>0</v>
      </c>
      <c r="E129" s="570"/>
      <c r="F129" s="541" t="s">
        <v>526</v>
      </c>
    </row>
    <row r="130" spans="1:6" s="360" customFormat="1" ht="14.25" x14ac:dyDescent="0.2">
      <c r="A130" s="429"/>
      <c r="B130" s="430" t="s">
        <v>201</v>
      </c>
      <c r="C130" s="431"/>
      <c r="D130" s="560">
        <f t="shared" si="1"/>
        <v>0</v>
      </c>
      <c r="E130" s="560"/>
      <c r="F130" s="541" t="s">
        <v>526</v>
      </c>
    </row>
    <row r="131" spans="1:6" s="360" customFormat="1" ht="38.25" x14ac:dyDescent="0.2">
      <c r="A131" s="429">
        <v>4610</v>
      </c>
      <c r="B131" s="432" t="s">
        <v>106</v>
      </c>
      <c r="C131" s="433" t="s">
        <v>105</v>
      </c>
      <c r="D131" s="449">
        <f t="shared" si="1"/>
        <v>0</v>
      </c>
      <c r="E131" s="449"/>
      <c r="F131" s="541" t="s">
        <v>526</v>
      </c>
    </row>
    <row r="132" spans="1:6" s="360" customFormat="1" ht="39" thickBot="1" x14ac:dyDescent="0.25">
      <c r="A132" s="429">
        <v>4620</v>
      </c>
      <c r="B132" s="434" t="s">
        <v>265</v>
      </c>
      <c r="C132" s="433" t="s">
        <v>262</v>
      </c>
      <c r="D132" s="449">
        <f t="shared" si="1"/>
        <v>0</v>
      </c>
      <c r="E132" s="449"/>
      <c r="F132" s="541" t="s">
        <v>526</v>
      </c>
    </row>
    <row r="133" spans="1:6" s="360" customFormat="1" ht="35.25" thickBot="1" x14ac:dyDescent="0.25">
      <c r="A133" s="435">
        <v>4630</v>
      </c>
      <c r="B133" s="436" t="s">
        <v>264</v>
      </c>
      <c r="C133" s="437" t="s">
        <v>526</v>
      </c>
      <c r="D133" s="569">
        <f t="shared" si="1"/>
        <v>3000</v>
      </c>
      <c r="E133" s="569">
        <f>E138</f>
        <v>3000</v>
      </c>
      <c r="F133" s="541" t="s">
        <v>526</v>
      </c>
    </row>
    <row r="134" spans="1:6" s="360" customFormat="1" ht="15" thickBot="1" x14ac:dyDescent="0.25">
      <c r="A134" s="435"/>
      <c r="B134" s="438" t="s">
        <v>198</v>
      </c>
      <c r="C134" s="437"/>
      <c r="D134" s="449">
        <f t="shared" si="1"/>
        <v>0</v>
      </c>
      <c r="E134" s="449"/>
      <c r="F134" s="541" t="s">
        <v>526</v>
      </c>
    </row>
    <row r="135" spans="1:6" s="360" customFormat="1" ht="14.25" x14ac:dyDescent="0.2">
      <c r="A135" s="439">
        <v>4631</v>
      </c>
      <c r="B135" s="440" t="s">
        <v>427</v>
      </c>
      <c r="C135" s="441" t="s">
        <v>424</v>
      </c>
      <c r="D135" s="560">
        <f t="shared" si="1"/>
        <v>0</v>
      </c>
      <c r="E135" s="560"/>
      <c r="F135" s="541" t="s">
        <v>526</v>
      </c>
    </row>
    <row r="136" spans="1:6" s="360" customFormat="1" ht="25.5" customHeight="1" x14ac:dyDescent="0.2">
      <c r="A136" s="439">
        <v>4632</v>
      </c>
      <c r="B136" s="442" t="s">
        <v>428</v>
      </c>
      <c r="C136" s="441" t="s">
        <v>425</v>
      </c>
      <c r="D136" s="560">
        <f t="shared" si="1"/>
        <v>0</v>
      </c>
      <c r="E136" s="560"/>
      <c r="F136" s="541" t="s">
        <v>526</v>
      </c>
    </row>
    <row r="137" spans="1:6" s="360" customFormat="1" ht="17.25" customHeight="1" thickBot="1" x14ac:dyDescent="0.25">
      <c r="A137" s="439">
        <v>4633</v>
      </c>
      <c r="B137" s="440" t="s">
        <v>429</v>
      </c>
      <c r="C137" s="441" t="s">
        <v>426</v>
      </c>
      <c r="D137" s="560">
        <f t="shared" ref="D137:D200" si="2">E137</f>
        <v>0</v>
      </c>
      <c r="E137" s="560"/>
      <c r="F137" s="541" t="s">
        <v>526</v>
      </c>
    </row>
    <row r="138" spans="1:6" s="360" customFormat="1" ht="14.25" customHeight="1" thickBot="1" x14ac:dyDescent="0.25">
      <c r="A138" s="439">
        <v>4634</v>
      </c>
      <c r="B138" s="440" t="s">
        <v>430</v>
      </c>
      <c r="C138" s="441" t="s">
        <v>963</v>
      </c>
      <c r="D138" s="559">
        <f t="shared" si="2"/>
        <v>3000</v>
      </c>
      <c r="E138" s="559">
        <v>3000</v>
      </c>
      <c r="F138" s="541" t="s">
        <v>526</v>
      </c>
    </row>
    <row r="139" spans="1:6" s="360" customFormat="1" ht="15" thickBot="1" x14ac:dyDescent="0.25">
      <c r="A139" s="439">
        <v>4640</v>
      </c>
      <c r="B139" s="443" t="s">
        <v>263</v>
      </c>
      <c r="C139" s="444" t="s">
        <v>526</v>
      </c>
      <c r="D139" s="560">
        <f t="shared" si="2"/>
        <v>0</v>
      </c>
      <c r="E139" s="560"/>
      <c r="F139" s="541" t="s">
        <v>526</v>
      </c>
    </row>
    <row r="140" spans="1:6" s="360" customFormat="1" ht="15" thickBot="1" x14ac:dyDescent="0.25">
      <c r="A140" s="435"/>
      <c r="B140" s="438" t="s">
        <v>198</v>
      </c>
      <c r="C140" s="437"/>
      <c r="D140" s="449">
        <f t="shared" si="2"/>
        <v>0</v>
      </c>
      <c r="E140" s="449"/>
      <c r="F140" s="541" t="s">
        <v>526</v>
      </c>
    </row>
    <row r="141" spans="1:6" s="360" customFormat="1" ht="15" thickBot="1" x14ac:dyDescent="0.25">
      <c r="A141" s="445">
        <v>4641</v>
      </c>
      <c r="B141" s="446" t="s">
        <v>431</v>
      </c>
      <c r="C141" s="447" t="s">
        <v>432</v>
      </c>
      <c r="D141" s="561">
        <f t="shared" si="2"/>
        <v>0</v>
      </c>
      <c r="E141" s="561"/>
      <c r="F141" s="541" t="s">
        <v>526</v>
      </c>
    </row>
    <row r="142" spans="1:6" s="360" customFormat="1" ht="38.25" customHeight="1" thickBot="1" x14ac:dyDescent="0.25">
      <c r="A142" s="369">
        <v>4700</v>
      </c>
      <c r="B142" s="448" t="s">
        <v>71</v>
      </c>
      <c r="C142" s="379" t="s">
        <v>526</v>
      </c>
      <c r="D142" s="459">
        <f>E142</f>
        <v>15866</v>
      </c>
      <c r="E142" s="459">
        <f>E144+E148+E164</f>
        <v>15866</v>
      </c>
      <c r="F142" s="541" t="s">
        <v>526</v>
      </c>
    </row>
    <row r="143" spans="1:6" s="360" customFormat="1" ht="15" thickBot="1" x14ac:dyDescent="0.25">
      <c r="A143" s="369"/>
      <c r="B143" s="373" t="s">
        <v>201</v>
      </c>
      <c r="C143" s="371"/>
      <c r="D143" s="559">
        <f t="shared" si="2"/>
        <v>0</v>
      </c>
      <c r="E143" s="559"/>
      <c r="F143" s="541" t="s">
        <v>526</v>
      </c>
    </row>
    <row r="144" spans="1:6" s="360" customFormat="1" ht="40.5" customHeight="1" thickBot="1" x14ac:dyDescent="0.25">
      <c r="A144" s="380">
        <v>4710</v>
      </c>
      <c r="B144" s="393" t="s">
        <v>72</v>
      </c>
      <c r="C144" s="382" t="s">
        <v>526</v>
      </c>
      <c r="D144" s="545">
        <f t="shared" si="2"/>
        <v>300</v>
      </c>
      <c r="E144" s="545">
        <f>E147</f>
        <v>300</v>
      </c>
      <c r="F144" s="541" t="s">
        <v>526</v>
      </c>
    </row>
    <row r="145" spans="1:6" s="360" customFormat="1" ht="15" thickBot="1" x14ac:dyDescent="0.25">
      <c r="A145" s="380"/>
      <c r="B145" s="373" t="s">
        <v>198</v>
      </c>
      <c r="C145" s="382"/>
      <c r="D145" s="449">
        <f t="shared" si="2"/>
        <v>0</v>
      </c>
      <c r="E145" s="449"/>
      <c r="F145" s="541" t="s">
        <v>526</v>
      </c>
    </row>
    <row r="146" spans="1:6" s="360" customFormat="1" ht="51" customHeight="1" x14ac:dyDescent="0.2">
      <c r="A146" s="383">
        <v>4711</v>
      </c>
      <c r="B146" s="384" t="s">
        <v>107</v>
      </c>
      <c r="C146" s="386" t="s">
        <v>433</v>
      </c>
      <c r="D146" s="560">
        <f t="shared" si="2"/>
        <v>0</v>
      </c>
      <c r="E146" s="560"/>
      <c r="F146" s="541" t="s">
        <v>526</v>
      </c>
    </row>
    <row r="147" spans="1:6" s="360" customFormat="1" ht="29.25" customHeight="1" thickBot="1" x14ac:dyDescent="0.25">
      <c r="A147" s="389">
        <v>4712</v>
      </c>
      <c r="B147" s="401" t="s">
        <v>450</v>
      </c>
      <c r="C147" s="395" t="s">
        <v>434</v>
      </c>
      <c r="D147" s="449">
        <f t="shared" si="2"/>
        <v>300</v>
      </c>
      <c r="E147" s="449">
        <v>300</v>
      </c>
      <c r="F147" s="541" t="s">
        <v>526</v>
      </c>
    </row>
    <row r="148" spans="1:6" s="360" customFormat="1" ht="50.25" customHeight="1" thickBot="1" x14ac:dyDescent="0.25">
      <c r="A148" s="380">
        <v>4720</v>
      </c>
      <c r="B148" s="403" t="s">
        <v>73</v>
      </c>
      <c r="C148" s="382" t="s">
        <v>526</v>
      </c>
      <c r="D148" s="546">
        <f t="shared" si="2"/>
        <v>566</v>
      </c>
      <c r="E148" s="546">
        <f>E152</f>
        <v>566</v>
      </c>
      <c r="F148" s="541" t="s">
        <v>526</v>
      </c>
    </row>
    <row r="149" spans="1:6" s="360" customFormat="1" ht="15" thickBot="1" x14ac:dyDescent="0.25">
      <c r="A149" s="380"/>
      <c r="B149" s="373" t="s">
        <v>198</v>
      </c>
      <c r="C149" s="382"/>
      <c r="D149" s="449">
        <f t="shared" si="2"/>
        <v>0</v>
      </c>
      <c r="E149" s="449"/>
      <c r="F149" s="541" t="s">
        <v>526</v>
      </c>
    </row>
    <row r="150" spans="1:6" s="360" customFormat="1" ht="15.75" customHeight="1" x14ac:dyDescent="0.2">
      <c r="A150" s="383">
        <v>4721</v>
      </c>
      <c r="B150" s="399" t="s">
        <v>317</v>
      </c>
      <c r="C150" s="386" t="s">
        <v>451</v>
      </c>
      <c r="D150" s="560">
        <f t="shared" si="2"/>
        <v>0</v>
      </c>
      <c r="E150" s="560"/>
      <c r="F150" s="541" t="s">
        <v>526</v>
      </c>
    </row>
    <row r="151" spans="1:6" s="360" customFormat="1" ht="14.25" x14ac:dyDescent="0.2">
      <c r="A151" s="383">
        <v>4722</v>
      </c>
      <c r="B151" s="399" t="s">
        <v>318</v>
      </c>
      <c r="C151" s="450">
        <v>4822</v>
      </c>
      <c r="D151" s="560">
        <f t="shared" si="2"/>
        <v>0</v>
      </c>
      <c r="E151" s="560"/>
      <c r="F151" s="541" t="s">
        <v>526</v>
      </c>
    </row>
    <row r="152" spans="1:6" s="360" customFormat="1" ht="14.25" x14ac:dyDescent="0.2">
      <c r="A152" s="383">
        <v>4723</v>
      </c>
      <c r="B152" s="399" t="s">
        <v>454</v>
      </c>
      <c r="C152" s="386" t="s">
        <v>452</v>
      </c>
      <c r="D152" s="449">
        <f t="shared" si="2"/>
        <v>566</v>
      </c>
      <c r="E152" s="449">
        <v>566</v>
      </c>
      <c r="F152" s="541" t="s">
        <v>526</v>
      </c>
    </row>
    <row r="153" spans="1:6" s="360" customFormat="1" ht="36.75" thickBot="1" x14ac:dyDescent="0.25">
      <c r="A153" s="389">
        <v>4724</v>
      </c>
      <c r="B153" s="401" t="s">
        <v>455</v>
      </c>
      <c r="C153" s="395" t="s">
        <v>453</v>
      </c>
      <c r="D153" s="561">
        <f t="shared" si="2"/>
        <v>0</v>
      </c>
      <c r="E153" s="561"/>
      <c r="F153" s="541" t="s">
        <v>526</v>
      </c>
    </row>
    <row r="154" spans="1:6" s="360" customFormat="1" ht="24.75" thickBot="1" x14ac:dyDescent="0.25">
      <c r="A154" s="380">
        <v>4730</v>
      </c>
      <c r="B154" s="403" t="s">
        <v>74</v>
      </c>
      <c r="C154" s="382" t="s">
        <v>526</v>
      </c>
      <c r="D154" s="449">
        <f t="shared" si="2"/>
        <v>0</v>
      </c>
      <c r="E154" s="449"/>
      <c r="F154" s="541" t="s">
        <v>526</v>
      </c>
    </row>
    <row r="155" spans="1:6" s="360" customFormat="1" ht="15" thickBot="1" x14ac:dyDescent="0.25">
      <c r="A155" s="380"/>
      <c r="B155" s="373" t="s">
        <v>198</v>
      </c>
      <c r="C155" s="382"/>
      <c r="D155" s="449">
        <f t="shared" si="2"/>
        <v>0</v>
      </c>
      <c r="E155" s="449"/>
      <c r="F155" s="541" t="s">
        <v>526</v>
      </c>
    </row>
    <row r="156" spans="1:6" s="360" customFormat="1" ht="24" x14ac:dyDescent="0.2">
      <c r="A156" s="383">
        <v>4731</v>
      </c>
      <c r="B156" s="410" t="s">
        <v>414</v>
      </c>
      <c r="C156" s="386" t="s">
        <v>456</v>
      </c>
      <c r="D156" s="560">
        <f t="shared" si="2"/>
        <v>0</v>
      </c>
      <c r="E156" s="560"/>
      <c r="F156" s="541" t="s">
        <v>526</v>
      </c>
    </row>
    <row r="157" spans="1:6" s="360" customFormat="1" ht="47.25" thickBot="1" x14ac:dyDescent="0.25">
      <c r="A157" s="383">
        <v>4740</v>
      </c>
      <c r="B157" s="451" t="s">
        <v>75</v>
      </c>
      <c r="C157" s="388" t="s">
        <v>526</v>
      </c>
      <c r="D157" s="560">
        <f t="shared" si="2"/>
        <v>0</v>
      </c>
      <c r="E157" s="560"/>
      <c r="F157" s="541" t="s">
        <v>526</v>
      </c>
    </row>
    <row r="158" spans="1:6" s="360" customFormat="1" ht="15" thickBot="1" x14ac:dyDescent="0.25">
      <c r="A158" s="380"/>
      <c r="B158" s="373" t="s">
        <v>198</v>
      </c>
      <c r="C158" s="382"/>
      <c r="D158" s="449">
        <f t="shared" si="2"/>
        <v>0</v>
      </c>
      <c r="E158" s="449"/>
      <c r="F158" s="541" t="s">
        <v>526</v>
      </c>
    </row>
    <row r="159" spans="1:6" s="360" customFormat="1" ht="27.75" customHeight="1" x14ac:dyDescent="0.2">
      <c r="A159" s="383">
        <v>4741</v>
      </c>
      <c r="B159" s="399" t="s">
        <v>319</v>
      </c>
      <c r="C159" s="386" t="s">
        <v>457</v>
      </c>
      <c r="D159" s="560">
        <f t="shared" si="2"/>
        <v>0</v>
      </c>
      <c r="E159" s="560"/>
      <c r="F159" s="541" t="s">
        <v>526</v>
      </c>
    </row>
    <row r="160" spans="1:6" s="360" customFormat="1" ht="27" customHeight="1" thickBot="1" x14ac:dyDescent="0.25">
      <c r="A160" s="389">
        <v>4742</v>
      </c>
      <c r="B160" s="401" t="s">
        <v>459</v>
      </c>
      <c r="C160" s="395" t="s">
        <v>458</v>
      </c>
      <c r="D160" s="561">
        <f t="shared" si="2"/>
        <v>0</v>
      </c>
      <c r="E160" s="561"/>
      <c r="F160" s="541" t="s">
        <v>526</v>
      </c>
    </row>
    <row r="161" spans="1:6" s="360" customFormat="1" ht="39.75" customHeight="1" thickBot="1" x14ac:dyDescent="0.25">
      <c r="A161" s="380">
        <v>4750</v>
      </c>
      <c r="B161" s="403" t="s">
        <v>76</v>
      </c>
      <c r="C161" s="382" t="s">
        <v>526</v>
      </c>
      <c r="D161" s="449">
        <f t="shared" si="2"/>
        <v>0</v>
      </c>
      <c r="E161" s="449"/>
      <c r="F161" s="541" t="s">
        <v>526</v>
      </c>
    </row>
    <row r="162" spans="1:6" s="360" customFormat="1" ht="15" thickBot="1" x14ac:dyDescent="0.25">
      <c r="A162" s="380"/>
      <c r="B162" s="373" t="s">
        <v>198</v>
      </c>
      <c r="C162" s="382"/>
      <c r="D162" s="449">
        <f t="shared" si="2"/>
        <v>0</v>
      </c>
      <c r="E162" s="449"/>
      <c r="F162" s="541" t="s">
        <v>526</v>
      </c>
    </row>
    <row r="163" spans="1:6" s="360" customFormat="1" ht="39.75" customHeight="1" thickBot="1" x14ac:dyDescent="0.25">
      <c r="A163" s="389">
        <v>4751</v>
      </c>
      <c r="B163" s="401" t="s">
        <v>460</v>
      </c>
      <c r="C163" s="395" t="s">
        <v>461</v>
      </c>
      <c r="D163" s="561">
        <f t="shared" si="2"/>
        <v>0</v>
      </c>
      <c r="E163" s="561"/>
      <c r="F163" s="541" t="s">
        <v>526</v>
      </c>
    </row>
    <row r="164" spans="1:6" s="360" customFormat="1" ht="17.25" customHeight="1" thickBot="1" x14ac:dyDescent="0.25">
      <c r="A164" s="380">
        <v>4760</v>
      </c>
      <c r="B164" s="452" t="s">
        <v>77</v>
      </c>
      <c r="C164" s="382" t="s">
        <v>526</v>
      </c>
      <c r="D164" s="562">
        <f t="shared" si="2"/>
        <v>15000</v>
      </c>
      <c r="E164" s="562">
        <f>E167</f>
        <v>15000</v>
      </c>
      <c r="F164" s="541" t="s">
        <v>526</v>
      </c>
    </row>
    <row r="165" spans="1:6" s="360" customFormat="1" ht="15" thickBot="1" x14ac:dyDescent="0.25">
      <c r="A165" s="380"/>
      <c r="B165" s="373" t="s">
        <v>198</v>
      </c>
      <c r="C165" s="382"/>
      <c r="D165" s="449">
        <f t="shared" si="2"/>
        <v>0</v>
      </c>
      <c r="E165" s="449"/>
      <c r="F165" s="541" t="s">
        <v>526</v>
      </c>
    </row>
    <row r="166" spans="1:6" s="360" customFormat="1" ht="17.25" customHeight="1" x14ac:dyDescent="0.2">
      <c r="A166" s="383">
        <v>4761</v>
      </c>
      <c r="B166" s="399" t="s">
        <v>463</v>
      </c>
      <c r="C166" s="386" t="s">
        <v>462</v>
      </c>
      <c r="D166" s="560">
        <f t="shared" si="2"/>
        <v>0</v>
      </c>
      <c r="E166" s="560"/>
      <c r="F166" s="541" t="s">
        <v>526</v>
      </c>
    </row>
    <row r="167" spans="1:6" s="360" customFormat="1" ht="15" thickBot="1" x14ac:dyDescent="0.25">
      <c r="A167" s="453">
        <v>4770</v>
      </c>
      <c r="B167" s="404" t="s">
        <v>78</v>
      </c>
      <c r="C167" s="388" t="s">
        <v>526</v>
      </c>
      <c r="D167" s="526">
        <f t="shared" si="2"/>
        <v>15000</v>
      </c>
      <c r="E167" s="526">
        <f>E169</f>
        <v>15000</v>
      </c>
      <c r="F167" s="541" t="s">
        <v>526</v>
      </c>
    </row>
    <row r="168" spans="1:6" s="360" customFormat="1" ht="15" thickBot="1" x14ac:dyDescent="0.25">
      <c r="A168" s="380"/>
      <c r="B168" s="373" t="s">
        <v>198</v>
      </c>
      <c r="C168" s="382"/>
      <c r="D168" s="449">
        <f t="shared" si="2"/>
        <v>0</v>
      </c>
      <c r="E168" s="449"/>
      <c r="F168" s="541" t="s">
        <v>526</v>
      </c>
    </row>
    <row r="169" spans="1:6" s="360" customFormat="1" ht="14.25" x14ac:dyDescent="0.2">
      <c r="A169" s="453">
        <v>4771</v>
      </c>
      <c r="B169" s="399" t="s">
        <v>468</v>
      </c>
      <c r="C169" s="386" t="s">
        <v>464</v>
      </c>
      <c r="D169" s="526">
        <f t="shared" si="2"/>
        <v>15000</v>
      </c>
      <c r="E169" s="526">
        <v>15000</v>
      </c>
      <c r="F169" s="541" t="s">
        <v>526</v>
      </c>
    </row>
    <row r="170" spans="1:6" s="360" customFormat="1" ht="36.75" thickBot="1" x14ac:dyDescent="0.25">
      <c r="A170" s="454">
        <v>4772</v>
      </c>
      <c r="B170" s="455" t="s">
        <v>267</v>
      </c>
      <c r="C170" s="382" t="s">
        <v>526</v>
      </c>
      <c r="D170" s="563">
        <f t="shared" si="2"/>
        <v>0</v>
      </c>
      <c r="E170" s="563"/>
      <c r="F170" s="541" t="s">
        <v>526</v>
      </c>
    </row>
    <row r="171" spans="1:6" s="359" customFormat="1" ht="56.25" customHeight="1" thickBot="1" x14ac:dyDescent="0.25">
      <c r="A171" s="377">
        <v>5000</v>
      </c>
      <c r="B171" s="456" t="s">
        <v>753</v>
      </c>
      <c r="C171" s="379" t="s">
        <v>526</v>
      </c>
      <c r="D171" s="458">
        <f t="shared" si="2"/>
        <v>0</v>
      </c>
      <c r="E171" s="458"/>
      <c r="F171" s="541" t="s">
        <v>526</v>
      </c>
    </row>
    <row r="172" spans="1:6" s="360" customFormat="1" ht="15" thickBot="1" x14ac:dyDescent="0.25">
      <c r="A172" s="369"/>
      <c r="B172" s="373" t="s">
        <v>201</v>
      </c>
      <c r="C172" s="371"/>
      <c r="D172" s="559">
        <f t="shared" si="2"/>
        <v>0</v>
      </c>
      <c r="E172" s="559"/>
      <c r="F172" s="541" t="s">
        <v>526</v>
      </c>
    </row>
    <row r="173" spans="1:6" s="360" customFormat="1" ht="23.25" thickBot="1" x14ac:dyDescent="0.25">
      <c r="A173" s="380">
        <v>5100</v>
      </c>
      <c r="B173" s="457" t="s">
        <v>752</v>
      </c>
      <c r="C173" s="382" t="s">
        <v>526</v>
      </c>
      <c r="D173" s="458">
        <f t="shared" si="2"/>
        <v>0</v>
      </c>
      <c r="E173" s="458"/>
      <c r="F173" s="541" t="s">
        <v>526</v>
      </c>
    </row>
    <row r="174" spans="1:6" s="360" customFormat="1" ht="14.25" x14ac:dyDescent="0.2">
      <c r="A174" s="460"/>
      <c r="B174" s="420" t="s">
        <v>201</v>
      </c>
      <c r="C174" s="461"/>
      <c r="D174" s="570">
        <f t="shared" si="2"/>
        <v>0</v>
      </c>
      <c r="E174" s="570"/>
      <c r="F174" s="541" t="s">
        <v>526</v>
      </c>
    </row>
    <row r="175" spans="1:6" s="360" customFormat="1" ht="24" x14ac:dyDescent="0.2">
      <c r="A175" s="380">
        <v>5110</v>
      </c>
      <c r="B175" s="403" t="s">
        <v>79</v>
      </c>
      <c r="C175" s="382" t="s">
        <v>526</v>
      </c>
      <c r="D175" s="546" t="str">
        <f t="shared" si="2"/>
        <v xml:space="preserve"> X</v>
      </c>
      <c r="E175" s="546" t="s">
        <v>535</v>
      </c>
      <c r="F175" s="541" t="s">
        <v>526</v>
      </c>
    </row>
    <row r="176" spans="1:6" s="360" customFormat="1" ht="14.25" x14ac:dyDescent="0.2">
      <c r="A176" s="380"/>
      <c r="B176" s="462" t="s">
        <v>198</v>
      </c>
      <c r="C176" s="382"/>
      <c r="D176" s="449">
        <f t="shared" si="2"/>
        <v>0</v>
      </c>
      <c r="E176" s="449"/>
      <c r="F176" s="541" t="s">
        <v>526</v>
      </c>
    </row>
    <row r="177" spans="1:6" s="360" customFormat="1" ht="15" x14ac:dyDescent="0.2">
      <c r="A177" s="383">
        <v>5111</v>
      </c>
      <c r="B177" s="457" t="s">
        <v>254</v>
      </c>
      <c r="C177" s="463" t="s">
        <v>465</v>
      </c>
      <c r="D177" s="566" t="str">
        <f t="shared" si="2"/>
        <v xml:space="preserve"> X</v>
      </c>
      <c r="E177" s="566" t="s">
        <v>535</v>
      </c>
      <c r="F177" s="541" t="s">
        <v>526</v>
      </c>
    </row>
    <row r="178" spans="1:6" s="360" customFormat="1" ht="20.25" customHeight="1" x14ac:dyDescent="0.2">
      <c r="A178" s="383">
        <v>5112</v>
      </c>
      <c r="B178" s="399" t="s">
        <v>255</v>
      </c>
      <c r="C178" s="463" t="s">
        <v>466</v>
      </c>
      <c r="D178" s="571" t="str">
        <f t="shared" si="2"/>
        <v xml:space="preserve"> X</v>
      </c>
      <c r="E178" s="571" t="s">
        <v>535</v>
      </c>
      <c r="F178" s="541" t="s">
        <v>526</v>
      </c>
    </row>
    <row r="179" spans="1:6" s="360" customFormat="1" ht="26.25" customHeight="1" x14ac:dyDescent="0.2">
      <c r="A179" s="383">
        <v>5113</v>
      </c>
      <c r="B179" s="399" t="s">
        <v>256</v>
      </c>
      <c r="C179" s="463" t="s">
        <v>467</v>
      </c>
      <c r="D179" s="572" t="str">
        <f t="shared" si="2"/>
        <v xml:space="preserve"> X</v>
      </c>
      <c r="E179" s="572" t="s">
        <v>535</v>
      </c>
      <c r="F179" s="541" t="s">
        <v>526</v>
      </c>
    </row>
    <row r="180" spans="1:6" s="360" customFormat="1" ht="28.5" customHeight="1" x14ac:dyDescent="0.2">
      <c r="A180" s="383">
        <v>5120</v>
      </c>
      <c r="B180" s="404" t="s">
        <v>80</v>
      </c>
      <c r="C180" s="388" t="s">
        <v>526</v>
      </c>
      <c r="D180" s="565" t="str">
        <f t="shared" si="2"/>
        <v xml:space="preserve"> X</v>
      </c>
      <c r="E180" s="565" t="s">
        <v>535</v>
      </c>
      <c r="F180" s="541" t="s">
        <v>526</v>
      </c>
    </row>
    <row r="181" spans="1:6" s="360" customFormat="1" ht="14.25" x14ac:dyDescent="0.2">
      <c r="A181" s="380"/>
      <c r="B181" s="464" t="s">
        <v>198</v>
      </c>
      <c r="C181" s="382"/>
      <c r="D181" s="562">
        <f t="shared" si="2"/>
        <v>0</v>
      </c>
      <c r="E181" s="562"/>
      <c r="F181" s="541" t="s">
        <v>526</v>
      </c>
    </row>
    <row r="182" spans="1:6" s="360" customFormat="1" ht="14.25" x14ac:dyDescent="0.2">
      <c r="A182" s="383">
        <v>5121</v>
      </c>
      <c r="B182" s="399" t="s">
        <v>251</v>
      </c>
      <c r="C182" s="463" t="s">
        <v>469</v>
      </c>
      <c r="D182" s="565" t="str">
        <f t="shared" si="2"/>
        <v xml:space="preserve"> X</v>
      </c>
      <c r="E182" s="565" t="s">
        <v>535</v>
      </c>
      <c r="F182" s="541" t="s">
        <v>526</v>
      </c>
    </row>
    <row r="183" spans="1:6" s="360" customFormat="1" ht="14.25" x14ac:dyDescent="0.2">
      <c r="A183" s="383">
        <v>5122</v>
      </c>
      <c r="B183" s="399" t="s">
        <v>252</v>
      </c>
      <c r="C183" s="463" t="s">
        <v>470</v>
      </c>
      <c r="D183" s="565" t="str">
        <f t="shared" si="2"/>
        <v xml:space="preserve"> X</v>
      </c>
      <c r="E183" s="565" t="s">
        <v>535</v>
      </c>
      <c r="F183" s="541" t="s">
        <v>526</v>
      </c>
    </row>
    <row r="184" spans="1:6" s="360" customFormat="1" ht="17.25" customHeight="1" x14ac:dyDescent="0.2">
      <c r="A184" s="383">
        <v>5123</v>
      </c>
      <c r="B184" s="399" t="s">
        <v>253</v>
      </c>
      <c r="C184" s="463" t="s">
        <v>471</v>
      </c>
      <c r="D184" s="565" t="str">
        <f t="shared" si="2"/>
        <v xml:space="preserve"> X</v>
      </c>
      <c r="E184" s="565" t="s">
        <v>535</v>
      </c>
      <c r="F184" s="541" t="s">
        <v>526</v>
      </c>
    </row>
    <row r="185" spans="1:6" s="360" customFormat="1" ht="28.5" customHeight="1" x14ac:dyDescent="0.2">
      <c r="A185" s="383">
        <v>5130</v>
      </c>
      <c r="B185" s="404" t="s">
        <v>81</v>
      </c>
      <c r="C185" s="388" t="s">
        <v>526</v>
      </c>
      <c r="D185" s="566" t="str">
        <f t="shared" si="2"/>
        <v xml:space="preserve"> X</v>
      </c>
      <c r="E185" s="566" t="s">
        <v>535</v>
      </c>
      <c r="F185" s="541" t="s">
        <v>526</v>
      </c>
    </row>
    <row r="186" spans="1:6" s="360" customFormat="1" ht="14.25" x14ac:dyDescent="0.2">
      <c r="A186" s="380"/>
      <c r="B186" s="462" t="s">
        <v>198</v>
      </c>
      <c r="C186" s="382"/>
      <c r="D186" s="449">
        <f t="shared" si="2"/>
        <v>0</v>
      </c>
      <c r="E186" s="449"/>
      <c r="F186" s="541" t="s">
        <v>526</v>
      </c>
    </row>
    <row r="187" spans="1:6" s="360" customFormat="1" ht="17.25" customHeight="1" x14ac:dyDescent="0.2">
      <c r="A187" s="383">
        <v>5131</v>
      </c>
      <c r="B187" s="457" t="s">
        <v>474</v>
      </c>
      <c r="C187" s="463" t="s">
        <v>472</v>
      </c>
      <c r="D187" s="566" t="str">
        <f t="shared" si="2"/>
        <v xml:space="preserve"> X</v>
      </c>
      <c r="E187" s="566" t="s">
        <v>535</v>
      </c>
      <c r="F187" s="541" t="s">
        <v>526</v>
      </c>
    </row>
    <row r="188" spans="1:6" s="360" customFormat="1" ht="17.25" customHeight="1" x14ac:dyDescent="0.2">
      <c r="A188" s="383">
        <v>5132</v>
      </c>
      <c r="B188" s="399" t="s">
        <v>248</v>
      </c>
      <c r="C188" s="463" t="s">
        <v>473</v>
      </c>
      <c r="D188" s="566" t="str">
        <f t="shared" si="2"/>
        <v xml:space="preserve"> X</v>
      </c>
      <c r="E188" s="566" t="s">
        <v>535</v>
      </c>
      <c r="F188" s="541" t="s">
        <v>526</v>
      </c>
    </row>
    <row r="189" spans="1:6" s="360" customFormat="1" ht="17.25" customHeight="1" x14ac:dyDescent="0.2">
      <c r="A189" s="383">
        <v>5133</v>
      </c>
      <c r="B189" s="399" t="s">
        <v>249</v>
      </c>
      <c r="C189" s="463" t="s">
        <v>480</v>
      </c>
      <c r="D189" s="566" t="str">
        <f t="shared" si="2"/>
        <v xml:space="preserve"> X</v>
      </c>
      <c r="E189" s="566" t="s">
        <v>535</v>
      </c>
      <c r="F189" s="541" t="s">
        <v>526</v>
      </c>
    </row>
    <row r="190" spans="1:6" s="360" customFormat="1" ht="17.25" customHeight="1" x14ac:dyDescent="0.2">
      <c r="A190" s="383">
        <v>5134</v>
      </c>
      <c r="B190" s="399" t="s">
        <v>250</v>
      </c>
      <c r="C190" s="463" t="s">
        <v>481</v>
      </c>
      <c r="D190" s="566" t="str">
        <f t="shared" si="2"/>
        <v xml:space="preserve"> X</v>
      </c>
      <c r="E190" s="566" t="s">
        <v>535</v>
      </c>
      <c r="F190" s="541" t="s">
        <v>526</v>
      </c>
    </row>
    <row r="191" spans="1:6" s="360" customFormat="1" ht="19.5" customHeight="1" thickBot="1" x14ac:dyDescent="0.25">
      <c r="A191" s="383">
        <v>5200</v>
      </c>
      <c r="B191" s="404" t="s">
        <v>82</v>
      </c>
      <c r="C191" s="388" t="s">
        <v>526</v>
      </c>
      <c r="D191" s="566" t="str">
        <f t="shared" si="2"/>
        <v xml:space="preserve"> X</v>
      </c>
      <c r="E191" s="566" t="s">
        <v>535</v>
      </c>
      <c r="F191" s="541" t="s">
        <v>526</v>
      </c>
    </row>
    <row r="192" spans="1:6" s="360" customFormat="1" ht="14.25" x14ac:dyDescent="0.2">
      <c r="A192" s="460"/>
      <c r="B192" s="420" t="s">
        <v>201</v>
      </c>
      <c r="C192" s="461"/>
      <c r="D192" s="570">
        <f t="shared" si="2"/>
        <v>0</v>
      </c>
      <c r="E192" s="570"/>
      <c r="F192" s="541" t="s">
        <v>526</v>
      </c>
    </row>
    <row r="193" spans="1:6" s="360" customFormat="1" ht="27" customHeight="1" x14ac:dyDescent="0.2">
      <c r="A193" s="380">
        <v>5211</v>
      </c>
      <c r="B193" s="457" t="s">
        <v>268</v>
      </c>
      <c r="C193" s="465" t="s">
        <v>475</v>
      </c>
      <c r="D193" s="546" t="str">
        <f t="shared" si="2"/>
        <v xml:space="preserve"> X</v>
      </c>
      <c r="E193" s="546" t="s">
        <v>535</v>
      </c>
      <c r="F193" s="541" t="s">
        <v>526</v>
      </c>
    </row>
    <row r="194" spans="1:6" s="360" customFormat="1" ht="17.25" customHeight="1" x14ac:dyDescent="0.2">
      <c r="A194" s="383">
        <v>5221</v>
      </c>
      <c r="B194" s="399" t="s">
        <v>269</v>
      </c>
      <c r="C194" s="463" t="s">
        <v>476</v>
      </c>
      <c r="D194" s="566" t="str">
        <f t="shared" si="2"/>
        <v xml:space="preserve"> X</v>
      </c>
      <c r="E194" s="566" t="s">
        <v>535</v>
      </c>
      <c r="F194" s="541" t="s">
        <v>526</v>
      </c>
    </row>
    <row r="195" spans="1:6" s="360" customFormat="1" ht="24.75" customHeight="1" x14ac:dyDescent="0.2">
      <c r="A195" s="383">
        <v>5231</v>
      </c>
      <c r="B195" s="399" t="s">
        <v>288</v>
      </c>
      <c r="C195" s="463" t="s">
        <v>477</v>
      </c>
      <c r="D195" s="566" t="str">
        <f t="shared" si="2"/>
        <v xml:space="preserve"> X</v>
      </c>
      <c r="E195" s="566" t="s">
        <v>535</v>
      </c>
      <c r="F195" s="541" t="s">
        <v>526</v>
      </c>
    </row>
    <row r="196" spans="1:6" s="360" customFormat="1" ht="17.25" customHeight="1" x14ac:dyDescent="0.2">
      <c r="A196" s="383">
        <v>5241</v>
      </c>
      <c r="B196" s="399" t="s">
        <v>479</v>
      </c>
      <c r="C196" s="463" t="s">
        <v>478</v>
      </c>
      <c r="D196" s="566" t="str">
        <f t="shared" si="2"/>
        <v xml:space="preserve"> X</v>
      </c>
      <c r="E196" s="566" t="s">
        <v>535</v>
      </c>
      <c r="F196" s="541" t="s">
        <v>526</v>
      </c>
    </row>
    <row r="197" spans="1:6" s="360" customFormat="1" ht="15.75" thickBot="1" x14ac:dyDescent="0.25">
      <c r="A197" s="383">
        <v>5300</v>
      </c>
      <c r="B197" s="404" t="s">
        <v>83</v>
      </c>
      <c r="C197" s="388" t="s">
        <v>526</v>
      </c>
      <c r="D197" s="566" t="str">
        <f t="shared" si="2"/>
        <v xml:space="preserve"> X</v>
      </c>
      <c r="E197" s="566" t="s">
        <v>535</v>
      </c>
      <c r="F197" s="541" t="s">
        <v>526</v>
      </c>
    </row>
    <row r="198" spans="1:6" s="360" customFormat="1" ht="15" thickBot="1" x14ac:dyDescent="0.25">
      <c r="A198" s="369"/>
      <c r="B198" s="373" t="s">
        <v>201</v>
      </c>
      <c r="C198" s="371"/>
      <c r="D198" s="559">
        <f t="shared" si="2"/>
        <v>0</v>
      </c>
      <c r="E198" s="559"/>
      <c r="F198" s="541" t="s">
        <v>526</v>
      </c>
    </row>
    <row r="199" spans="1:6" s="360" customFormat="1" ht="13.5" customHeight="1" x14ac:dyDescent="0.2">
      <c r="A199" s="383">
        <v>5311</v>
      </c>
      <c r="B199" s="399" t="s">
        <v>320</v>
      </c>
      <c r="C199" s="463" t="s">
        <v>482</v>
      </c>
      <c r="D199" s="566" t="str">
        <f t="shared" si="2"/>
        <v xml:space="preserve"> X</v>
      </c>
      <c r="E199" s="566" t="s">
        <v>535</v>
      </c>
      <c r="F199" s="541" t="s">
        <v>526</v>
      </c>
    </row>
    <row r="200" spans="1:6" s="360" customFormat="1" ht="23.25" thickBot="1" x14ac:dyDescent="0.25">
      <c r="A200" s="383">
        <v>5400</v>
      </c>
      <c r="B200" s="404" t="s">
        <v>84</v>
      </c>
      <c r="C200" s="388" t="s">
        <v>526</v>
      </c>
      <c r="D200" s="566" t="str">
        <f t="shared" si="2"/>
        <v xml:space="preserve"> X</v>
      </c>
      <c r="E200" s="566" t="s">
        <v>535</v>
      </c>
      <c r="F200" s="541" t="s">
        <v>526</v>
      </c>
    </row>
    <row r="201" spans="1:6" s="360" customFormat="1" ht="15" thickBot="1" x14ac:dyDescent="0.25">
      <c r="A201" s="369"/>
      <c r="B201" s="373" t="s">
        <v>201</v>
      </c>
      <c r="C201" s="371"/>
      <c r="D201" s="559">
        <f t="shared" ref="D201:D229" si="3">E201</f>
        <v>0</v>
      </c>
      <c r="E201" s="559"/>
      <c r="F201" s="541" t="s">
        <v>526</v>
      </c>
    </row>
    <row r="202" spans="1:6" s="360" customFormat="1" ht="15" x14ac:dyDescent="0.2">
      <c r="A202" s="383">
        <v>5411</v>
      </c>
      <c r="B202" s="399" t="s">
        <v>321</v>
      </c>
      <c r="C202" s="463" t="s">
        <v>483</v>
      </c>
      <c r="D202" s="566" t="str">
        <f t="shared" si="3"/>
        <v xml:space="preserve"> X</v>
      </c>
      <c r="E202" s="566" t="s">
        <v>535</v>
      </c>
      <c r="F202" s="541" t="s">
        <v>526</v>
      </c>
    </row>
    <row r="203" spans="1:6" s="360" customFormat="1" ht="15" x14ac:dyDescent="0.2">
      <c r="A203" s="383">
        <v>5421</v>
      </c>
      <c r="B203" s="399" t="s">
        <v>322</v>
      </c>
      <c r="C203" s="463" t="s">
        <v>484</v>
      </c>
      <c r="D203" s="566" t="str">
        <f t="shared" si="3"/>
        <v xml:space="preserve"> X</v>
      </c>
      <c r="E203" s="566" t="s">
        <v>535</v>
      </c>
      <c r="F203" s="541" t="s">
        <v>526</v>
      </c>
    </row>
    <row r="204" spans="1:6" s="360" customFormat="1" ht="15" x14ac:dyDescent="0.2">
      <c r="A204" s="383">
        <v>5431</v>
      </c>
      <c r="B204" s="399" t="s">
        <v>486</v>
      </c>
      <c r="C204" s="463" t="s">
        <v>485</v>
      </c>
      <c r="D204" s="566" t="str">
        <f t="shared" si="3"/>
        <v xml:space="preserve"> X</v>
      </c>
      <c r="E204" s="566" t="s">
        <v>535</v>
      </c>
      <c r="F204" s="541" t="s">
        <v>526</v>
      </c>
    </row>
    <row r="205" spans="1:6" s="360" customFormat="1" ht="15.75" thickBot="1" x14ac:dyDescent="0.25">
      <c r="A205" s="389">
        <v>5441</v>
      </c>
      <c r="B205" s="466" t="s">
        <v>408</v>
      </c>
      <c r="C205" s="467" t="s">
        <v>487</v>
      </c>
      <c r="D205" s="567" t="str">
        <f t="shared" si="3"/>
        <v xml:space="preserve"> X</v>
      </c>
      <c r="E205" s="567" t="s">
        <v>535</v>
      </c>
      <c r="F205" s="541" t="s">
        <v>526</v>
      </c>
    </row>
    <row r="206" spans="1:6" s="471" customFormat="1" ht="59.25" customHeight="1" x14ac:dyDescent="0.2">
      <c r="A206" s="468" t="s">
        <v>85</v>
      </c>
      <c r="B206" s="469" t="s">
        <v>287</v>
      </c>
      <c r="C206" s="470" t="s">
        <v>526</v>
      </c>
      <c r="D206" s="573" t="str">
        <f t="shared" si="3"/>
        <v xml:space="preserve">        X</v>
      </c>
      <c r="E206" s="573" t="s">
        <v>525</v>
      </c>
      <c r="F206" s="541" t="s">
        <v>526</v>
      </c>
    </row>
    <row r="207" spans="1:6" s="475" customFormat="1" ht="14.25" x14ac:dyDescent="0.2">
      <c r="A207" s="472"/>
      <c r="B207" s="473" t="s">
        <v>197</v>
      </c>
      <c r="C207" s="474"/>
      <c r="D207" s="574">
        <f t="shared" si="3"/>
        <v>0</v>
      </c>
      <c r="E207" s="574"/>
      <c r="F207" s="541" t="s">
        <v>526</v>
      </c>
    </row>
    <row r="208" spans="1:6" s="479" customFormat="1" ht="28.5" x14ac:dyDescent="0.2">
      <c r="A208" s="476" t="s">
        <v>86</v>
      </c>
      <c r="B208" s="477" t="s">
        <v>87</v>
      </c>
      <c r="C208" s="478" t="s">
        <v>526</v>
      </c>
      <c r="D208" s="574" t="str">
        <f t="shared" si="3"/>
        <v xml:space="preserve">        X</v>
      </c>
      <c r="E208" s="574" t="s">
        <v>525</v>
      </c>
      <c r="F208" s="541" t="s">
        <v>526</v>
      </c>
    </row>
    <row r="209" spans="1:7" s="479" customFormat="1" ht="14.25" x14ac:dyDescent="0.2">
      <c r="A209" s="476"/>
      <c r="B209" s="473" t="s">
        <v>197</v>
      </c>
      <c r="C209" s="478"/>
      <c r="D209" s="574" t="str">
        <f t="shared" si="3"/>
        <v xml:space="preserve">        X</v>
      </c>
      <c r="E209" s="574" t="s">
        <v>525</v>
      </c>
      <c r="F209" s="541" t="s">
        <v>526</v>
      </c>
    </row>
    <row r="210" spans="1:7" s="479" customFormat="1" ht="14.25" x14ac:dyDescent="0.2">
      <c r="A210" s="476" t="s">
        <v>88</v>
      </c>
      <c r="B210" s="480" t="s">
        <v>330</v>
      </c>
      <c r="C210" s="481" t="s">
        <v>324</v>
      </c>
      <c r="D210" s="574" t="str">
        <f t="shared" si="3"/>
        <v xml:space="preserve">        X</v>
      </c>
      <c r="E210" s="574" t="s">
        <v>525</v>
      </c>
      <c r="F210" s="541" t="s">
        <v>526</v>
      </c>
    </row>
    <row r="211" spans="1:7" s="482" customFormat="1" ht="14.25" x14ac:dyDescent="0.2">
      <c r="A211" s="476" t="s">
        <v>89</v>
      </c>
      <c r="B211" s="480" t="s">
        <v>329</v>
      </c>
      <c r="C211" s="481" t="s">
        <v>325</v>
      </c>
      <c r="D211" s="574" t="str">
        <f t="shared" si="3"/>
        <v xml:space="preserve">        X</v>
      </c>
      <c r="E211" s="574" t="s">
        <v>525</v>
      </c>
      <c r="F211" s="541" t="s">
        <v>526</v>
      </c>
    </row>
    <row r="212" spans="1:7" s="479" customFormat="1" ht="13.5" customHeight="1" x14ac:dyDescent="0.2">
      <c r="A212" s="483" t="s">
        <v>90</v>
      </c>
      <c r="B212" s="480" t="s">
        <v>332</v>
      </c>
      <c r="C212" s="481" t="s">
        <v>326</v>
      </c>
      <c r="D212" s="574" t="str">
        <f t="shared" si="3"/>
        <v xml:space="preserve">        X</v>
      </c>
      <c r="E212" s="574" t="s">
        <v>525</v>
      </c>
      <c r="F212" s="541" t="s">
        <v>526</v>
      </c>
      <c r="G212" s="484"/>
    </row>
    <row r="213" spans="1:7" s="479" customFormat="1" ht="31.5" customHeight="1" x14ac:dyDescent="0.2">
      <c r="A213" s="483" t="s">
        <v>91</v>
      </c>
      <c r="B213" s="477" t="s">
        <v>92</v>
      </c>
      <c r="C213" s="478" t="s">
        <v>526</v>
      </c>
      <c r="D213" s="574" t="str">
        <f t="shared" si="3"/>
        <v xml:space="preserve">        X</v>
      </c>
      <c r="E213" s="574" t="s">
        <v>525</v>
      </c>
      <c r="F213" s="541" t="s">
        <v>526</v>
      </c>
      <c r="G213" s="484"/>
    </row>
    <row r="214" spans="1:7" s="479" customFormat="1" ht="14.25" x14ac:dyDescent="0.2">
      <c r="A214" s="483"/>
      <c r="B214" s="473" t="s">
        <v>197</v>
      </c>
      <c r="C214" s="478"/>
      <c r="D214" s="574">
        <f t="shared" si="3"/>
        <v>0</v>
      </c>
      <c r="E214" s="574"/>
      <c r="F214" s="541" t="s">
        <v>526</v>
      </c>
      <c r="G214" s="484"/>
    </row>
    <row r="215" spans="1:7" s="479" customFormat="1" ht="29.25" customHeight="1" x14ac:dyDescent="0.2">
      <c r="A215" s="483" t="s">
        <v>93</v>
      </c>
      <c r="B215" s="480" t="s">
        <v>314</v>
      </c>
      <c r="C215" s="485" t="s">
        <v>333</v>
      </c>
      <c r="D215" s="574" t="str">
        <f t="shared" si="3"/>
        <v xml:space="preserve">        X</v>
      </c>
      <c r="E215" s="574" t="s">
        <v>525</v>
      </c>
      <c r="F215" s="541" t="s">
        <v>526</v>
      </c>
      <c r="G215" s="484"/>
    </row>
    <row r="216" spans="1:7" s="479" customFormat="1" ht="25.5" x14ac:dyDescent="0.2">
      <c r="A216" s="483" t="s">
        <v>94</v>
      </c>
      <c r="B216" s="480" t="s">
        <v>95</v>
      </c>
      <c r="C216" s="478" t="s">
        <v>526</v>
      </c>
      <c r="D216" s="574" t="str">
        <f t="shared" si="3"/>
        <v xml:space="preserve">        X</v>
      </c>
      <c r="E216" s="574" t="s">
        <v>525</v>
      </c>
      <c r="F216" s="541" t="s">
        <v>526</v>
      </c>
      <c r="G216" s="484"/>
    </row>
    <row r="217" spans="1:7" s="479" customFormat="1" ht="14.25" x14ac:dyDescent="0.2">
      <c r="A217" s="483"/>
      <c r="B217" s="473" t="s">
        <v>198</v>
      </c>
      <c r="C217" s="478"/>
      <c r="D217" s="574">
        <f t="shared" si="3"/>
        <v>0</v>
      </c>
      <c r="E217" s="574"/>
      <c r="F217" s="541" t="s">
        <v>526</v>
      </c>
      <c r="G217" s="484"/>
    </row>
    <row r="218" spans="1:7" s="479" customFormat="1" ht="14.25" x14ac:dyDescent="0.2">
      <c r="A218" s="483" t="s">
        <v>96</v>
      </c>
      <c r="B218" s="473" t="s">
        <v>311</v>
      </c>
      <c r="C218" s="481" t="s">
        <v>337</v>
      </c>
      <c r="D218" s="574" t="str">
        <f t="shared" si="3"/>
        <v xml:space="preserve">        X</v>
      </c>
      <c r="E218" s="574" t="s">
        <v>525</v>
      </c>
      <c r="F218" s="541" t="s">
        <v>526</v>
      </c>
      <c r="G218" s="484"/>
    </row>
    <row r="219" spans="1:7" s="479" customFormat="1" ht="25.5" x14ac:dyDescent="0.2">
      <c r="A219" s="486" t="s">
        <v>97</v>
      </c>
      <c r="B219" s="473" t="s">
        <v>310</v>
      </c>
      <c r="C219" s="485" t="s">
        <v>338</v>
      </c>
      <c r="D219" s="574" t="str">
        <f t="shared" si="3"/>
        <v xml:space="preserve">        X</v>
      </c>
      <c r="E219" s="574" t="s">
        <v>525</v>
      </c>
      <c r="F219" s="541" t="s">
        <v>526</v>
      </c>
      <c r="G219" s="484"/>
    </row>
    <row r="220" spans="1:7" s="479" customFormat="1" ht="25.5" x14ac:dyDescent="0.2">
      <c r="A220" s="483" t="s">
        <v>98</v>
      </c>
      <c r="B220" s="487" t="s">
        <v>309</v>
      </c>
      <c r="C220" s="485" t="s">
        <v>339</v>
      </c>
      <c r="D220" s="574" t="str">
        <f t="shared" si="3"/>
        <v xml:space="preserve">        X</v>
      </c>
      <c r="E220" s="574" t="s">
        <v>525</v>
      </c>
      <c r="F220" s="541" t="s">
        <v>526</v>
      </c>
      <c r="G220" s="484"/>
    </row>
    <row r="221" spans="1:7" s="479" customFormat="1" ht="28.5" x14ac:dyDescent="0.2">
      <c r="A221" s="483" t="s">
        <v>99</v>
      </c>
      <c r="B221" s="477" t="s">
        <v>100</v>
      </c>
      <c r="C221" s="478" t="s">
        <v>526</v>
      </c>
      <c r="D221" s="574" t="str">
        <f t="shared" si="3"/>
        <v xml:space="preserve">        X</v>
      </c>
      <c r="E221" s="574" t="s">
        <v>525</v>
      </c>
      <c r="F221" s="541" t="s">
        <v>526</v>
      </c>
    </row>
    <row r="222" spans="1:7" s="479" customFormat="1" ht="14.25" x14ac:dyDescent="0.2">
      <c r="A222" s="483"/>
      <c r="B222" s="473" t="s">
        <v>197</v>
      </c>
      <c r="C222" s="478"/>
      <c r="D222" s="574">
        <f t="shared" si="3"/>
        <v>0</v>
      </c>
      <c r="E222" s="574"/>
      <c r="F222" s="541" t="s">
        <v>526</v>
      </c>
    </row>
    <row r="223" spans="1:7" s="479" customFormat="1" ht="25.5" x14ac:dyDescent="0.2">
      <c r="A223" s="486" t="s">
        <v>101</v>
      </c>
      <c r="B223" s="480" t="s">
        <v>312</v>
      </c>
      <c r="C223" s="488" t="s">
        <v>341</v>
      </c>
      <c r="D223" s="574" t="str">
        <f t="shared" si="3"/>
        <v xml:space="preserve">        X</v>
      </c>
      <c r="E223" s="574" t="s">
        <v>525</v>
      </c>
      <c r="F223" s="541" t="s">
        <v>526</v>
      </c>
    </row>
    <row r="224" spans="1:7" s="479" customFormat="1" ht="55.5" x14ac:dyDescent="0.2">
      <c r="A224" s="483" t="s">
        <v>102</v>
      </c>
      <c r="B224" s="477" t="s">
        <v>109</v>
      </c>
      <c r="C224" s="478" t="s">
        <v>526</v>
      </c>
      <c r="D224" s="574" t="str">
        <f t="shared" si="3"/>
        <v xml:space="preserve">        X</v>
      </c>
      <c r="E224" s="574" t="s">
        <v>525</v>
      </c>
      <c r="F224" s="541" t="s">
        <v>526</v>
      </c>
    </row>
    <row r="225" spans="1:6" s="479" customFormat="1" ht="14.25" x14ac:dyDescent="0.2">
      <c r="A225" s="483"/>
      <c r="B225" s="473" t="s">
        <v>197</v>
      </c>
      <c r="C225" s="478"/>
      <c r="D225" s="574">
        <f t="shared" si="3"/>
        <v>0</v>
      </c>
      <c r="E225" s="574"/>
      <c r="F225" s="541" t="s">
        <v>526</v>
      </c>
    </row>
    <row r="226" spans="1:6" s="479" customFormat="1" ht="14.25" x14ac:dyDescent="0.2">
      <c r="A226" s="483" t="s">
        <v>103</v>
      </c>
      <c r="B226" s="480" t="s">
        <v>342</v>
      </c>
      <c r="C226" s="481" t="s">
        <v>345</v>
      </c>
      <c r="D226" s="574" t="str">
        <f t="shared" si="3"/>
        <v xml:space="preserve">        X</v>
      </c>
      <c r="E226" s="574" t="s">
        <v>525</v>
      </c>
      <c r="F226" s="541" t="s">
        <v>526</v>
      </c>
    </row>
    <row r="227" spans="1:6" s="479" customFormat="1" ht="15.75" customHeight="1" x14ac:dyDescent="0.2">
      <c r="A227" s="486" t="s">
        <v>110</v>
      </c>
      <c r="B227" s="480" t="s">
        <v>343</v>
      </c>
      <c r="C227" s="488" t="s">
        <v>346</v>
      </c>
      <c r="D227" s="574" t="str">
        <f t="shared" si="3"/>
        <v xml:space="preserve">        X</v>
      </c>
      <c r="E227" s="574" t="s">
        <v>525</v>
      </c>
      <c r="F227" s="541" t="s">
        <v>526</v>
      </c>
    </row>
    <row r="228" spans="1:6" s="479" customFormat="1" ht="25.5" x14ac:dyDescent="0.2">
      <c r="A228" s="483" t="s">
        <v>111</v>
      </c>
      <c r="B228" s="480" t="s">
        <v>344</v>
      </c>
      <c r="C228" s="485" t="s">
        <v>347</v>
      </c>
      <c r="D228" s="574" t="str">
        <f t="shared" si="3"/>
        <v xml:space="preserve">        X</v>
      </c>
      <c r="E228" s="574" t="s">
        <v>525</v>
      </c>
      <c r="F228" s="541" t="s">
        <v>526</v>
      </c>
    </row>
    <row r="229" spans="1:6" s="479" customFormat="1" ht="26.25" thickBot="1" x14ac:dyDescent="0.25">
      <c r="A229" s="489" t="s">
        <v>112</v>
      </c>
      <c r="B229" s="490" t="s">
        <v>313</v>
      </c>
      <c r="C229" s="491" t="s">
        <v>348</v>
      </c>
      <c r="D229" s="575" t="str">
        <f t="shared" si="3"/>
        <v xml:space="preserve">        X</v>
      </c>
      <c r="E229" s="575" t="s">
        <v>525</v>
      </c>
      <c r="F229" s="541" t="s">
        <v>526</v>
      </c>
    </row>
    <row r="230" spans="1:6" s="24" customFormat="1" ht="15" x14ac:dyDescent="0.25">
      <c r="A230" s="23"/>
      <c r="B230" s="27"/>
      <c r="C230" s="54"/>
      <c r="D230" s="54"/>
      <c r="E230" s="284"/>
      <c r="F230" s="285"/>
    </row>
    <row r="231" spans="1:6" s="24" customFormat="1" ht="15" x14ac:dyDescent="0.25">
      <c r="A231" s="23"/>
      <c r="B231" s="31"/>
      <c r="C231" s="53"/>
      <c r="D231" s="53"/>
      <c r="E231" s="284"/>
      <c r="F231" s="285"/>
    </row>
    <row r="232" spans="1:6" s="24" customFormat="1" ht="15" x14ac:dyDescent="0.25">
      <c r="A232" s="23"/>
      <c r="B232" s="32"/>
      <c r="C232" s="53"/>
      <c r="D232" s="53"/>
      <c r="E232" s="284"/>
      <c r="F232" s="285"/>
    </row>
    <row r="233" spans="1:6" s="24" customFormat="1" ht="15" x14ac:dyDescent="0.25">
      <c r="A233" s="23"/>
      <c r="B233" s="33"/>
      <c r="C233" s="56"/>
      <c r="D233" s="56"/>
      <c r="E233" s="284"/>
      <c r="F233" s="285"/>
    </row>
    <row r="234" spans="1:6" s="24" customFormat="1" ht="15" x14ac:dyDescent="0.25">
      <c r="A234" s="23"/>
      <c r="B234" s="31"/>
      <c r="C234" s="53"/>
      <c r="D234" s="53"/>
      <c r="E234" s="284"/>
      <c r="F234" s="285"/>
    </row>
    <row r="235" spans="1:6" s="24" customFormat="1" ht="15" x14ac:dyDescent="0.25">
      <c r="A235" s="23"/>
      <c r="B235" s="34"/>
      <c r="C235" s="53"/>
      <c r="D235" s="53"/>
      <c r="E235" s="284"/>
      <c r="F235" s="285"/>
    </row>
    <row r="236" spans="1:6" s="24" customFormat="1" x14ac:dyDescent="0.2">
      <c r="A236" s="23"/>
      <c r="B236" s="34"/>
      <c r="C236" s="53"/>
      <c r="D236" s="53"/>
      <c r="F236" s="25"/>
    </row>
    <row r="237" spans="1:6" s="24" customFormat="1" x14ac:dyDescent="0.2">
      <c r="A237" s="23"/>
      <c r="B237" s="34"/>
      <c r="C237" s="53"/>
      <c r="D237" s="53"/>
      <c r="F237" s="25"/>
    </row>
    <row r="238" spans="1:6" s="24" customFormat="1" x14ac:dyDescent="0.2">
      <c r="A238" s="23"/>
      <c r="B238" s="34"/>
      <c r="C238" s="53"/>
      <c r="D238" s="53"/>
      <c r="F238" s="25"/>
    </row>
    <row r="239" spans="1:6" s="24" customFormat="1" x14ac:dyDescent="0.2">
      <c r="A239" s="23"/>
      <c r="B239" s="33"/>
      <c r="C239" s="56"/>
      <c r="D239" s="56"/>
      <c r="F239" s="25"/>
    </row>
    <row r="240" spans="1:6" s="24" customFormat="1" x14ac:dyDescent="0.2">
      <c r="A240" s="23"/>
      <c r="B240" s="34"/>
      <c r="C240" s="53"/>
      <c r="D240" s="53"/>
      <c r="F240" s="25"/>
    </row>
    <row r="241" spans="1:6" s="24" customFormat="1" x14ac:dyDescent="0.2">
      <c r="A241" s="23"/>
      <c r="B241" s="34"/>
      <c r="C241" s="53"/>
      <c r="D241" s="53"/>
      <c r="F241" s="25"/>
    </row>
    <row r="242" spans="1:6" s="24" customFormat="1" x14ac:dyDescent="0.2">
      <c r="A242" s="23"/>
      <c r="B242" s="34"/>
      <c r="C242" s="53"/>
      <c r="D242" s="53"/>
      <c r="F242" s="25"/>
    </row>
    <row r="243" spans="1:6" s="24" customFormat="1" x14ac:dyDescent="0.2">
      <c r="A243" s="23"/>
      <c r="B243" s="34"/>
      <c r="C243" s="53"/>
      <c r="D243" s="53"/>
      <c r="F243" s="25"/>
    </row>
    <row r="244" spans="1:6" s="24" customFormat="1" x14ac:dyDescent="0.2">
      <c r="A244" s="23"/>
      <c r="B244" s="34"/>
      <c r="C244" s="53"/>
      <c r="D244" s="53"/>
      <c r="F244" s="25"/>
    </row>
    <row r="245" spans="1:6" s="24" customFormat="1" x14ac:dyDescent="0.2">
      <c r="A245" s="23"/>
      <c r="B245" s="34"/>
      <c r="C245" s="53"/>
      <c r="D245" s="53"/>
      <c r="F245" s="25"/>
    </row>
    <row r="246" spans="1:6" s="24" customFormat="1" x14ac:dyDescent="0.2">
      <c r="A246" s="23"/>
      <c r="B246" s="33"/>
      <c r="C246" s="56"/>
      <c r="D246" s="56"/>
      <c r="F246" s="25"/>
    </row>
    <row r="247" spans="1:6" s="24" customFormat="1" x14ac:dyDescent="0.2">
      <c r="A247" s="23"/>
      <c r="B247" s="34"/>
      <c r="C247" s="53"/>
      <c r="D247" s="53"/>
      <c r="F247" s="25"/>
    </row>
    <row r="248" spans="1:6" s="24" customFormat="1" x14ac:dyDescent="0.2">
      <c r="A248" s="23"/>
      <c r="B248" s="31"/>
      <c r="C248" s="53"/>
      <c r="D248" s="53"/>
      <c r="F248" s="25"/>
    </row>
    <row r="249" spans="1:6" s="24" customFormat="1" x14ac:dyDescent="0.2">
      <c r="A249" s="23"/>
      <c r="B249" s="34"/>
      <c r="C249" s="53"/>
      <c r="D249" s="53"/>
      <c r="F249" s="25"/>
    </row>
    <row r="250" spans="1:6" s="24" customFormat="1" x14ac:dyDescent="0.2">
      <c r="A250" s="23"/>
      <c r="B250" s="29"/>
      <c r="C250" s="53"/>
      <c r="D250" s="53"/>
      <c r="F250" s="25"/>
    </row>
    <row r="251" spans="1:6" s="24" customFormat="1" x14ac:dyDescent="0.2">
      <c r="A251" s="23"/>
      <c r="B251" s="33"/>
      <c r="C251" s="56"/>
      <c r="D251" s="56"/>
      <c r="F251" s="25"/>
    </row>
    <row r="252" spans="1:6" s="24" customFormat="1" x14ac:dyDescent="0.2">
      <c r="A252" s="23"/>
      <c r="B252" s="34"/>
      <c r="C252" s="53"/>
      <c r="D252" s="53"/>
      <c r="F252" s="25"/>
    </row>
    <row r="253" spans="1:6" s="24" customFormat="1" x14ac:dyDescent="0.2">
      <c r="A253" s="23"/>
      <c r="B253" s="34"/>
      <c r="C253" s="53"/>
      <c r="D253" s="53"/>
      <c r="F253" s="25"/>
    </row>
    <row r="254" spans="1:6" s="24" customFormat="1" x14ac:dyDescent="0.2">
      <c r="A254" s="23"/>
      <c r="B254" s="33"/>
      <c r="C254" s="56"/>
      <c r="D254" s="56"/>
      <c r="F254" s="25"/>
    </row>
    <row r="255" spans="1:6" s="24" customFormat="1" x14ac:dyDescent="0.2">
      <c r="A255" s="23"/>
      <c r="B255" s="34"/>
      <c r="C255" s="53"/>
      <c r="D255" s="53"/>
      <c r="F255" s="25"/>
    </row>
    <row r="256" spans="1:6" s="24" customFormat="1" x14ac:dyDescent="0.2">
      <c r="A256" s="23"/>
      <c r="B256" s="34"/>
      <c r="C256" s="53"/>
      <c r="D256" s="53"/>
      <c r="F256" s="25"/>
    </row>
    <row r="257" spans="1:6" s="24" customFormat="1" x14ac:dyDescent="0.2">
      <c r="A257" s="23"/>
      <c r="B257" s="29"/>
      <c r="C257" s="53"/>
      <c r="D257" s="53"/>
      <c r="F257" s="25"/>
    </row>
    <row r="258" spans="1:6" s="24" customFormat="1" x14ac:dyDescent="0.2">
      <c r="A258" s="23"/>
      <c r="B258" s="33"/>
      <c r="C258" s="56"/>
      <c r="D258" s="56"/>
      <c r="F258" s="25"/>
    </row>
    <row r="259" spans="1:6" s="24" customFormat="1" x14ac:dyDescent="0.2">
      <c r="A259" s="23"/>
      <c r="B259" s="34"/>
      <c r="C259" s="53"/>
      <c r="D259" s="53"/>
      <c r="F259" s="25"/>
    </row>
    <row r="260" spans="1:6" s="24" customFormat="1" x14ac:dyDescent="0.2">
      <c r="A260" s="23"/>
      <c r="B260" s="34"/>
      <c r="C260" s="53"/>
      <c r="D260" s="53"/>
      <c r="F260" s="25"/>
    </row>
    <row r="261" spans="1:6" s="24" customFormat="1" x14ac:dyDescent="0.2">
      <c r="A261" s="23"/>
      <c r="B261" s="33"/>
      <c r="C261" s="56"/>
      <c r="D261" s="56"/>
      <c r="F261" s="25"/>
    </row>
    <row r="262" spans="1:6" s="24" customFormat="1" x14ac:dyDescent="0.2">
      <c r="A262" s="23"/>
      <c r="B262" s="34"/>
      <c r="C262" s="53"/>
      <c r="D262" s="53"/>
      <c r="F262" s="25"/>
    </row>
    <row r="263" spans="1:6" s="24" customFormat="1" x14ac:dyDescent="0.2">
      <c r="A263" s="23"/>
      <c r="B263" s="34"/>
      <c r="C263" s="53"/>
      <c r="D263" s="53"/>
      <c r="F263" s="25"/>
    </row>
    <row r="264" spans="1:6" s="24" customFormat="1" x14ac:dyDescent="0.2">
      <c r="A264" s="23"/>
      <c r="B264" s="34"/>
      <c r="C264" s="53"/>
      <c r="D264" s="53"/>
      <c r="F264" s="25"/>
    </row>
    <row r="265" spans="1:6" s="24" customFormat="1" x14ac:dyDescent="0.2">
      <c r="A265" s="23"/>
      <c r="B265" s="34"/>
      <c r="C265" s="53"/>
      <c r="D265" s="53"/>
      <c r="F265" s="25"/>
    </row>
    <row r="266" spans="1:6" s="24" customFormat="1" x14ac:dyDescent="0.2">
      <c r="A266" s="23"/>
      <c r="B266" s="34"/>
      <c r="C266" s="53"/>
      <c r="D266" s="53"/>
      <c r="F266" s="25"/>
    </row>
    <row r="267" spans="1:6" s="24" customFormat="1" x14ac:dyDescent="0.2">
      <c r="A267" s="23"/>
      <c r="B267" s="33"/>
      <c r="C267" s="56"/>
      <c r="D267" s="56"/>
      <c r="F267" s="25"/>
    </row>
    <row r="268" spans="1:6" s="24" customFormat="1" x14ac:dyDescent="0.2">
      <c r="A268" s="23"/>
      <c r="B268" s="34"/>
      <c r="C268" s="53"/>
      <c r="D268" s="53"/>
      <c r="F268" s="25"/>
    </row>
    <row r="269" spans="1:6" s="24" customFormat="1" x14ac:dyDescent="0.2">
      <c r="A269" s="23"/>
      <c r="B269" s="34"/>
      <c r="C269" s="53"/>
      <c r="D269" s="53"/>
      <c r="F269" s="25"/>
    </row>
    <row r="270" spans="1:6" s="24" customFormat="1" x14ac:dyDescent="0.2">
      <c r="A270" s="23"/>
      <c r="B270" s="34"/>
      <c r="C270" s="53"/>
      <c r="D270" s="53"/>
      <c r="F270" s="25"/>
    </row>
    <row r="271" spans="1:6" s="24" customFormat="1" x14ac:dyDescent="0.2">
      <c r="A271" s="23"/>
      <c r="B271" s="31"/>
      <c r="C271" s="53"/>
      <c r="D271" s="53"/>
      <c r="F271" s="25"/>
    </row>
    <row r="272" spans="1:6" s="24" customFormat="1" x14ac:dyDescent="0.2">
      <c r="A272" s="23"/>
      <c r="B272" s="31"/>
      <c r="C272" s="53"/>
      <c r="D272" s="53"/>
      <c r="F272" s="25"/>
    </row>
    <row r="273" spans="1:6" s="24" customFormat="1" x14ac:dyDescent="0.2">
      <c r="A273" s="23"/>
      <c r="B273" s="31"/>
      <c r="C273" s="53"/>
      <c r="D273" s="53"/>
      <c r="F273" s="25"/>
    </row>
    <row r="274" spans="1:6" s="24" customFormat="1" x14ac:dyDescent="0.2">
      <c r="A274" s="23"/>
      <c r="B274" s="31"/>
      <c r="C274" s="53"/>
      <c r="D274" s="53"/>
      <c r="F274" s="25"/>
    </row>
    <row r="275" spans="1:6" s="24" customFormat="1" x14ac:dyDescent="0.2">
      <c r="A275" s="23"/>
      <c r="B275" s="31"/>
      <c r="C275" s="53"/>
      <c r="D275" s="53"/>
      <c r="F275" s="25"/>
    </row>
    <row r="276" spans="1:6" s="24" customFormat="1" x14ac:dyDescent="0.2">
      <c r="A276" s="23"/>
      <c r="B276" s="34"/>
      <c r="C276" s="53"/>
      <c r="D276" s="53"/>
      <c r="F276" s="25"/>
    </row>
    <row r="277" spans="1:6" s="24" customFormat="1" x14ac:dyDescent="0.2">
      <c r="A277" s="23"/>
      <c r="B277" s="34"/>
      <c r="C277" s="53"/>
      <c r="D277" s="53"/>
      <c r="F277" s="25"/>
    </row>
    <row r="278" spans="1:6" s="24" customFormat="1" x14ac:dyDescent="0.2">
      <c r="A278" s="23"/>
      <c r="B278" s="34"/>
      <c r="C278" s="53"/>
      <c r="D278" s="53"/>
      <c r="F278" s="25"/>
    </row>
    <row r="279" spans="1:6" s="24" customFormat="1" x14ac:dyDescent="0.2">
      <c r="A279" s="23"/>
      <c r="B279" s="32"/>
      <c r="C279" s="53"/>
      <c r="D279" s="53"/>
      <c r="F279" s="25"/>
    </row>
    <row r="280" spans="1:6" s="24" customFormat="1" x14ac:dyDescent="0.2">
      <c r="A280" s="23"/>
      <c r="B280" s="31"/>
      <c r="C280" s="56"/>
      <c r="D280" s="56"/>
      <c r="F280" s="25"/>
    </row>
    <row r="281" spans="1:6" s="24" customFormat="1" ht="65.25" customHeight="1" x14ac:dyDescent="0.2">
      <c r="A281" s="23"/>
      <c r="B281" s="34"/>
      <c r="C281" s="53"/>
      <c r="D281" s="53"/>
      <c r="F281" s="25"/>
    </row>
    <row r="282" spans="1:6" s="24" customFormat="1" ht="39.75" customHeight="1" x14ac:dyDescent="0.2">
      <c r="A282" s="23"/>
      <c r="B282" s="34"/>
      <c r="C282" s="53"/>
      <c r="D282" s="53"/>
      <c r="F282" s="25"/>
    </row>
    <row r="283" spans="1:6" s="24" customFormat="1" x14ac:dyDescent="0.2">
      <c r="A283" s="23"/>
      <c r="B283" s="34"/>
      <c r="C283" s="53"/>
      <c r="D283" s="53"/>
      <c r="F283" s="25"/>
    </row>
    <row r="284" spans="1:6" s="24" customFormat="1" x14ac:dyDescent="0.2">
      <c r="A284" s="23"/>
      <c r="B284" s="34"/>
      <c r="C284" s="53"/>
      <c r="D284" s="53"/>
      <c r="F284" s="25"/>
    </row>
    <row r="285" spans="1:6" s="24" customFormat="1" x14ac:dyDescent="0.2">
      <c r="A285" s="23"/>
      <c r="B285" s="34"/>
      <c r="C285" s="53"/>
      <c r="D285" s="53"/>
      <c r="F285" s="25"/>
    </row>
    <row r="286" spans="1:6" s="24" customFormat="1" x14ac:dyDescent="0.2">
      <c r="A286" s="23"/>
      <c r="B286" s="34"/>
      <c r="C286" s="53"/>
      <c r="D286" s="53"/>
      <c r="F286" s="25"/>
    </row>
    <row r="287" spans="1:6" s="24" customFormat="1" x14ac:dyDescent="0.2">
      <c r="A287" s="23"/>
      <c r="B287" s="34"/>
      <c r="C287" s="53"/>
      <c r="D287" s="53"/>
      <c r="F287" s="25"/>
    </row>
    <row r="288" spans="1:6" s="24" customFormat="1" x14ac:dyDescent="0.2">
      <c r="A288" s="23"/>
      <c r="B288" s="34"/>
      <c r="C288" s="53"/>
      <c r="D288" s="53"/>
      <c r="F288" s="25"/>
    </row>
    <row r="289" spans="1:6" s="24" customFormat="1" x14ac:dyDescent="0.2">
      <c r="A289" s="23"/>
      <c r="B289" s="34"/>
      <c r="C289" s="53"/>
      <c r="D289" s="53"/>
      <c r="F289" s="25"/>
    </row>
    <row r="290" spans="1:6" s="24" customFormat="1" x14ac:dyDescent="0.2">
      <c r="A290" s="23"/>
      <c r="B290" s="34"/>
      <c r="C290" s="53"/>
      <c r="D290" s="53"/>
      <c r="F290" s="25"/>
    </row>
    <row r="291" spans="1:6" s="24" customFormat="1" x14ac:dyDescent="0.2">
      <c r="A291" s="23"/>
      <c r="B291" s="34"/>
      <c r="C291" s="53"/>
      <c r="D291" s="53"/>
      <c r="F291" s="25"/>
    </row>
    <row r="292" spans="1:6" s="24" customFormat="1" x14ac:dyDescent="0.2">
      <c r="A292" s="23"/>
      <c r="B292" s="34"/>
      <c r="C292" s="53"/>
      <c r="D292" s="53"/>
      <c r="F292" s="25"/>
    </row>
    <row r="293" spans="1:6" s="24" customFormat="1" x14ac:dyDescent="0.2">
      <c r="A293" s="23"/>
      <c r="B293" s="34"/>
      <c r="C293" s="53"/>
      <c r="D293" s="53"/>
      <c r="F293" s="25"/>
    </row>
    <row r="294" spans="1:6" s="24" customFormat="1" x14ac:dyDescent="0.2">
      <c r="A294" s="23"/>
      <c r="B294" s="35"/>
      <c r="C294" s="53"/>
      <c r="D294" s="53"/>
      <c r="F294" s="25"/>
    </row>
    <row r="295" spans="1:6" s="24" customFormat="1" x14ac:dyDescent="0.2">
      <c r="A295" s="23"/>
      <c r="B295" s="34"/>
      <c r="C295" s="53"/>
      <c r="D295" s="53"/>
      <c r="F295" s="25"/>
    </row>
    <row r="296" spans="1:6" s="24" customFormat="1" x14ac:dyDescent="0.2">
      <c r="A296" s="23"/>
      <c r="B296" s="28"/>
      <c r="C296" s="53"/>
      <c r="D296" s="53"/>
      <c r="F296" s="25"/>
    </row>
    <row r="297" spans="1:6" s="24" customFormat="1" x14ac:dyDescent="0.2">
      <c r="A297" s="23"/>
      <c r="B297" s="28"/>
      <c r="C297" s="53"/>
      <c r="D297" s="53"/>
      <c r="F297" s="25"/>
    </row>
    <row r="298" spans="1:6" s="24" customFormat="1" x14ac:dyDescent="0.2">
      <c r="A298" s="23"/>
      <c r="B298" s="28"/>
      <c r="C298" s="55"/>
      <c r="D298" s="55"/>
      <c r="F298" s="25"/>
    </row>
    <row r="299" spans="1:6" s="24" customFormat="1" x14ac:dyDescent="0.2">
      <c r="A299" s="23"/>
      <c r="B299" s="28"/>
      <c r="C299" s="55"/>
      <c r="D299" s="55"/>
      <c r="F299" s="25"/>
    </row>
    <row r="300" spans="1:6" s="24" customFormat="1" x14ac:dyDescent="0.2">
      <c r="A300" s="23"/>
      <c r="B300" s="26"/>
      <c r="C300" s="55"/>
      <c r="D300" s="55"/>
      <c r="F300" s="25"/>
    </row>
    <row r="301" spans="1:6" s="24" customFormat="1" x14ac:dyDescent="0.2">
      <c r="A301" s="23"/>
      <c r="B301" s="34"/>
      <c r="C301" s="53"/>
      <c r="D301" s="53"/>
      <c r="F301" s="25"/>
    </row>
    <row r="302" spans="1:6" s="24" customFormat="1" x14ac:dyDescent="0.2">
      <c r="A302" s="23"/>
      <c r="B302" s="34"/>
      <c r="C302" s="53"/>
      <c r="D302" s="53"/>
      <c r="F302" s="25"/>
    </row>
    <row r="303" spans="1:6" s="24" customFormat="1" x14ac:dyDescent="0.2">
      <c r="A303" s="23"/>
      <c r="B303" s="34"/>
      <c r="C303" s="53"/>
      <c r="D303" s="53"/>
      <c r="F303" s="25"/>
    </row>
    <row r="304" spans="1:6" s="24" customFormat="1" x14ac:dyDescent="0.2">
      <c r="A304" s="23"/>
      <c r="B304" s="34"/>
      <c r="C304" s="53"/>
      <c r="D304" s="53"/>
      <c r="F304" s="25"/>
    </row>
    <row r="305" spans="1:6" s="24" customFormat="1" x14ac:dyDescent="0.2">
      <c r="A305" s="23"/>
      <c r="B305" s="36"/>
      <c r="C305" s="53"/>
      <c r="D305" s="53"/>
      <c r="F305" s="25"/>
    </row>
    <row r="306" spans="1:6" s="24" customFormat="1" x14ac:dyDescent="0.2">
      <c r="A306" s="23"/>
      <c r="B306" s="36"/>
      <c r="C306" s="57"/>
      <c r="D306" s="57"/>
      <c r="F306" s="25"/>
    </row>
    <row r="307" spans="1:6" s="24" customFormat="1" x14ac:dyDescent="0.2">
      <c r="A307" s="23"/>
      <c r="B307" s="37"/>
      <c r="C307" s="57"/>
      <c r="D307" s="57"/>
      <c r="F307" s="25"/>
    </row>
    <row r="308" spans="1:6" s="24" customFormat="1" x14ac:dyDescent="0.2">
      <c r="A308" s="23"/>
      <c r="B308" s="36"/>
      <c r="C308" s="57"/>
      <c r="D308" s="57"/>
      <c r="F308" s="25"/>
    </row>
    <row r="309" spans="1:6" s="24" customFormat="1" x14ac:dyDescent="0.2">
      <c r="A309" s="23"/>
      <c r="B309" s="36"/>
      <c r="C309" s="57"/>
      <c r="D309" s="57"/>
      <c r="F309" s="25"/>
    </row>
    <row r="310" spans="1:6" s="24" customFormat="1" x14ac:dyDescent="0.2">
      <c r="A310" s="23"/>
      <c r="B310" s="36"/>
      <c r="C310" s="57"/>
      <c r="D310" s="57"/>
      <c r="F310" s="25"/>
    </row>
    <row r="311" spans="1:6" s="24" customFormat="1" x14ac:dyDescent="0.2">
      <c r="A311" s="23"/>
      <c r="B311" s="36"/>
      <c r="C311" s="57"/>
      <c r="D311" s="57"/>
      <c r="F311" s="25"/>
    </row>
    <row r="312" spans="1:6" s="24" customFormat="1" x14ac:dyDescent="0.2">
      <c r="A312" s="23"/>
      <c r="B312" s="36"/>
      <c r="C312" s="57"/>
      <c r="D312" s="57"/>
      <c r="F312" s="25"/>
    </row>
    <row r="313" spans="1:6" s="24" customFormat="1" x14ac:dyDescent="0.2">
      <c r="A313" s="23"/>
      <c r="B313" s="36"/>
      <c r="C313" s="57"/>
      <c r="D313" s="57"/>
      <c r="F313" s="25"/>
    </row>
    <row r="314" spans="1:6" s="24" customFormat="1" x14ac:dyDescent="0.2">
      <c r="A314" s="23"/>
      <c r="B314" s="36"/>
      <c r="C314" s="57"/>
      <c r="D314" s="57"/>
      <c r="F314" s="25"/>
    </row>
    <row r="315" spans="1:6" s="24" customFormat="1" x14ac:dyDescent="0.2">
      <c r="A315" s="23"/>
      <c r="B315" s="36"/>
      <c r="C315" s="57"/>
      <c r="D315" s="57"/>
      <c r="F315" s="25"/>
    </row>
    <row r="316" spans="1:6" s="24" customFormat="1" x14ac:dyDescent="0.2">
      <c r="A316" s="23"/>
      <c r="B316" s="36"/>
      <c r="C316" s="57"/>
      <c r="D316" s="57"/>
      <c r="F316" s="25"/>
    </row>
    <row r="317" spans="1:6" s="24" customFormat="1" x14ac:dyDescent="0.2">
      <c r="A317" s="23"/>
      <c r="B317" s="36"/>
      <c r="C317" s="57"/>
      <c r="D317" s="57"/>
      <c r="F317" s="25"/>
    </row>
    <row r="318" spans="1:6" s="24" customFormat="1" x14ac:dyDescent="0.2">
      <c r="A318" s="23"/>
      <c r="B318" s="36"/>
      <c r="C318" s="57"/>
      <c r="D318" s="57"/>
      <c r="F318" s="25"/>
    </row>
    <row r="319" spans="1:6" s="24" customFormat="1" x14ac:dyDescent="0.2">
      <c r="A319" s="23"/>
      <c r="B319" s="36"/>
      <c r="C319" s="57"/>
      <c r="D319" s="57"/>
      <c r="F319" s="25"/>
    </row>
    <row r="320" spans="1:6" s="24" customFormat="1" x14ac:dyDescent="0.2">
      <c r="A320" s="23"/>
      <c r="B320" s="36"/>
      <c r="C320" s="57"/>
      <c r="D320" s="57"/>
      <c r="F320" s="25"/>
    </row>
    <row r="321" spans="1:6" s="24" customFormat="1" x14ac:dyDescent="0.2">
      <c r="A321" s="23"/>
      <c r="B321" s="36"/>
      <c r="C321" s="57"/>
      <c r="D321" s="57"/>
      <c r="F321" s="25"/>
    </row>
    <row r="322" spans="1:6" s="24" customFormat="1" x14ac:dyDescent="0.2">
      <c r="A322" s="23"/>
      <c r="B322" s="36"/>
      <c r="C322" s="57"/>
      <c r="D322" s="57"/>
      <c r="F322" s="25"/>
    </row>
    <row r="323" spans="1:6" s="24" customFormat="1" x14ac:dyDescent="0.2">
      <c r="A323" s="23"/>
      <c r="B323" s="36"/>
      <c r="C323" s="57"/>
      <c r="D323" s="57"/>
      <c r="F323" s="25"/>
    </row>
    <row r="324" spans="1:6" s="24" customFormat="1" x14ac:dyDescent="0.2">
      <c r="A324" s="23"/>
      <c r="B324" s="36"/>
      <c r="C324" s="57"/>
      <c r="D324" s="57"/>
      <c r="F324" s="25"/>
    </row>
    <row r="325" spans="1:6" s="24" customFormat="1" x14ac:dyDescent="0.2">
      <c r="A325" s="23"/>
      <c r="B325" s="36"/>
      <c r="C325" s="57"/>
      <c r="D325" s="57"/>
      <c r="F325" s="25"/>
    </row>
    <row r="326" spans="1:6" s="24" customFormat="1" x14ac:dyDescent="0.2">
      <c r="A326" s="23"/>
      <c r="B326" s="36"/>
      <c r="C326" s="57"/>
      <c r="D326" s="57"/>
      <c r="F326" s="25"/>
    </row>
    <row r="327" spans="1:6" s="24" customFormat="1" x14ac:dyDescent="0.2">
      <c r="A327" s="23"/>
      <c r="B327" s="36"/>
      <c r="C327" s="57"/>
      <c r="D327" s="57"/>
      <c r="F327" s="25"/>
    </row>
    <row r="328" spans="1:6" s="24" customFormat="1" x14ac:dyDescent="0.2">
      <c r="A328" s="23"/>
      <c r="B328" s="36"/>
      <c r="C328" s="57"/>
      <c r="D328" s="57"/>
      <c r="F328" s="25"/>
    </row>
    <row r="329" spans="1:6" s="24" customFormat="1" x14ac:dyDescent="0.2">
      <c r="A329" s="23"/>
      <c r="B329" s="36"/>
      <c r="C329" s="57"/>
      <c r="D329" s="57"/>
      <c r="F329" s="25"/>
    </row>
    <row r="330" spans="1:6" s="24" customFormat="1" x14ac:dyDescent="0.2">
      <c r="A330" s="23"/>
      <c r="B330" s="36"/>
      <c r="C330" s="57"/>
      <c r="D330" s="57"/>
      <c r="F330" s="25"/>
    </row>
    <row r="331" spans="1:6" s="24" customFormat="1" x14ac:dyDescent="0.2">
      <c r="A331" s="23"/>
      <c r="B331" s="36"/>
      <c r="C331" s="57"/>
      <c r="D331" s="57"/>
      <c r="F331" s="25"/>
    </row>
    <row r="332" spans="1:6" s="24" customFormat="1" x14ac:dyDescent="0.2">
      <c r="A332" s="23"/>
      <c r="B332" s="38"/>
      <c r="C332" s="58"/>
      <c r="D332" s="58"/>
      <c r="F332" s="25"/>
    </row>
    <row r="333" spans="1:6" s="24" customFormat="1" x14ac:dyDescent="0.2">
      <c r="A333" s="23"/>
      <c r="B333" s="36"/>
      <c r="C333" s="57"/>
      <c r="D333" s="57"/>
      <c r="F333" s="25"/>
    </row>
    <row r="334" spans="1:6" s="24" customFormat="1" x14ac:dyDescent="0.2">
      <c r="A334" s="23"/>
      <c r="B334" s="36"/>
      <c r="C334" s="57"/>
      <c r="D334" s="57"/>
      <c r="F334" s="25"/>
    </row>
    <row r="335" spans="1:6" s="24" customFormat="1" x14ac:dyDescent="0.2">
      <c r="A335" s="23"/>
      <c r="B335" s="36"/>
      <c r="C335" s="57"/>
      <c r="D335" s="57"/>
      <c r="F335" s="25"/>
    </row>
    <row r="336" spans="1:6" s="24" customFormat="1" x14ac:dyDescent="0.2">
      <c r="A336" s="23"/>
      <c r="B336" s="36"/>
      <c r="C336" s="57"/>
      <c r="D336" s="57"/>
      <c r="F336" s="25"/>
    </row>
    <row r="337" spans="1:6" s="24" customFormat="1" x14ac:dyDescent="0.2">
      <c r="A337" s="23"/>
      <c r="B337" s="36"/>
      <c r="C337" s="57"/>
      <c r="D337" s="57"/>
      <c r="F337" s="25"/>
    </row>
    <row r="338" spans="1:6" s="24" customFormat="1" x14ac:dyDescent="0.2">
      <c r="A338" s="23"/>
      <c r="B338" s="36"/>
      <c r="C338" s="57"/>
      <c r="D338" s="57"/>
      <c r="F338" s="25"/>
    </row>
    <row r="339" spans="1:6" s="24" customFormat="1" x14ac:dyDescent="0.2">
      <c r="A339" s="23"/>
      <c r="B339" s="36"/>
      <c r="C339" s="57"/>
      <c r="D339" s="57"/>
      <c r="F339" s="25"/>
    </row>
    <row r="340" spans="1:6" s="24" customFormat="1" x14ac:dyDescent="0.2">
      <c r="A340" s="23"/>
      <c r="B340" s="36"/>
      <c r="C340" s="57"/>
      <c r="D340" s="57"/>
      <c r="F340" s="25"/>
    </row>
    <row r="341" spans="1:6" s="24" customFormat="1" x14ac:dyDescent="0.2">
      <c r="A341" s="23"/>
      <c r="B341" s="36"/>
      <c r="C341" s="57"/>
      <c r="D341" s="57"/>
      <c r="F341" s="25"/>
    </row>
    <row r="342" spans="1:6" s="24" customFormat="1" x14ac:dyDescent="0.2">
      <c r="A342" s="23"/>
      <c r="B342" s="36"/>
      <c r="C342" s="57"/>
      <c r="D342" s="57"/>
      <c r="F342" s="25"/>
    </row>
    <row r="343" spans="1:6" s="24" customFormat="1" x14ac:dyDescent="0.2">
      <c r="A343" s="23"/>
      <c r="B343" s="36"/>
      <c r="C343" s="57"/>
      <c r="D343" s="57"/>
      <c r="F343" s="25"/>
    </row>
    <row r="344" spans="1:6" s="24" customFormat="1" x14ac:dyDescent="0.2">
      <c r="A344" s="23"/>
      <c r="B344" s="36"/>
      <c r="C344" s="57"/>
      <c r="D344" s="57"/>
      <c r="F344" s="25"/>
    </row>
    <row r="345" spans="1:6" s="24" customFormat="1" x14ac:dyDescent="0.2">
      <c r="A345" s="23"/>
      <c r="B345" s="36"/>
      <c r="C345" s="57"/>
      <c r="D345" s="57"/>
      <c r="F345" s="25"/>
    </row>
    <row r="346" spans="1:6" s="24" customFormat="1" x14ac:dyDescent="0.2">
      <c r="A346" s="23"/>
      <c r="B346" s="36"/>
      <c r="C346" s="57"/>
      <c r="D346" s="57"/>
      <c r="F346" s="25"/>
    </row>
    <row r="347" spans="1:6" s="24" customFormat="1" x14ac:dyDescent="0.2">
      <c r="A347" s="23"/>
      <c r="B347" s="36"/>
      <c r="C347" s="57"/>
      <c r="D347" s="57"/>
      <c r="F347" s="25"/>
    </row>
    <row r="348" spans="1:6" s="24" customFormat="1" x14ac:dyDescent="0.2">
      <c r="A348" s="23"/>
      <c r="B348" s="39"/>
      <c r="C348" s="53"/>
      <c r="D348" s="53"/>
      <c r="F348" s="25"/>
    </row>
    <row r="349" spans="1:6" s="24" customFormat="1" x14ac:dyDescent="0.2">
      <c r="A349" s="23"/>
      <c r="B349" s="28"/>
      <c r="C349" s="55"/>
      <c r="D349" s="55"/>
      <c r="F349" s="25"/>
    </row>
    <row r="350" spans="1:6" s="24" customFormat="1" x14ac:dyDescent="0.2">
      <c r="A350" s="23"/>
      <c r="B350" s="28"/>
      <c r="C350" s="59"/>
      <c r="D350" s="59"/>
      <c r="F350" s="25"/>
    </row>
    <row r="351" spans="1:6" s="24" customFormat="1" x14ac:dyDescent="0.2">
      <c r="A351" s="23"/>
      <c r="B351" s="28"/>
      <c r="C351" s="59"/>
      <c r="D351" s="59"/>
      <c r="F351" s="25"/>
    </row>
    <row r="352" spans="1:6" s="24" customFormat="1" x14ac:dyDescent="0.2">
      <c r="A352" s="23"/>
      <c r="B352" s="28"/>
      <c r="C352" s="59"/>
      <c r="D352" s="59"/>
      <c r="F352" s="25"/>
    </row>
    <row r="353" spans="1:6" s="24" customFormat="1" x14ac:dyDescent="0.2">
      <c r="A353" s="23"/>
      <c r="B353" s="28"/>
      <c r="C353" s="59"/>
      <c r="D353" s="59"/>
      <c r="F353" s="25"/>
    </row>
    <row r="354" spans="1:6" s="24" customFormat="1" x14ac:dyDescent="0.2">
      <c r="A354" s="23"/>
      <c r="B354" s="29"/>
      <c r="C354" s="59"/>
      <c r="D354" s="59"/>
      <c r="F354" s="25"/>
    </row>
    <row r="355" spans="1:6" s="24" customFormat="1" x14ac:dyDescent="0.2">
      <c r="A355" s="23"/>
      <c r="B355" s="30"/>
      <c r="C355" s="60"/>
      <c r="D355" s="60"/>
      <c r="F355" s="25"/>
    </row>
    <row r="356" spans="1:6" s="24" customFormat="1" x14ac:dyDescent="0.2">
      <c r="A356" s="23"/>
      <c r="B356" s="28"/>
      <c r="C356" s="59"/>
      <c r="D356" s="59"/>
      <c r="F356" s="25"/>
    </row>
    <row r="357" spans="1:6" s="24" customFormat="1" x14ac:dyDescent="0.2">
      <c r="A357" s="23"/>
      <c r="B357" s="28"/>
      <c r="C357" s="59"/>
      <c r="D357" s="59"/>
      <c r="F357" s="25"/>
    </row>
    <row r="358" spans="1:6" s="24" customFormat="1" x14ac:dyDescent="0.2">
      <c r="A358" s="23"/>
      <c r="B358" s="28"/>
      <c r="C358" s="59"/>
      <c r="D358" s="59"/>
      <c r="F358" s="25"/>
    </row>
    <row r="359" spans="1:6" s="24" customFormat="1" x14ac:dyDescent="0.2">
      <c r="A359" s="23"/>
      <c r="B359" s="30"/>
      <c r="C359" s="60"/>
      <c r="D359" s="60"/>
      <c r="F359" s="25"/>
    </row>
    <row r="360" spans="1:6" s="24" customFormat="1" x14ac:dyDescent="0.2">
      <c r="A360" s="23"/>
      <c r="B360" s="28"/>
      <c r="C360" s="59"/>
      <c r="D360" s="59"/>
      <c r="F360" s="25"/>
    </row>
    <row r="361" spans="1:6" s="24" customFormat="1" x14ac:dyDescent="0.2">
      <c r="A361" s="23"/>
      <c r="B361" s="28"/>
      <c r="C361" s="59"/>
      <c r="D361" s="59"/>
      <c r="F361" s="25"/>
    </row>
    <row r="362" spans="1:6" s="24" customFormat="1" x14ac:dyDescent="0.2">
      <c r="A362" s="23"/>
      <c r="B362" s="28"/>
      <c r="C362" s="59"/>
      <c r="D362" s="59"/>
      <c r="F362" s="25"/>
    </row>
    <row r="363" spans="1:6" s="24" customFormat="1" x14ac:dyDescent="0.2">
      <c r="A363" s="23"/>
      <c r="B363" s="28"/>
      <c r="C363" s="59"/>
      <c r="D363" s="59"/>
      <c r="F363" s="25"/>
    </row>
    <row r="364" spans="1:6" s="24" customFormat="1" x14ac:dyDescent="0.2">
      <c r="A364" s="23"/>
      <c r="B364" s="28"/>
      <c r="C364" s="59"/>
      <c r="D364" s="59"/>
      <c r="F364" s="25"/>
    </row>
    <row r="365" spans="1:6" s="24" customFormat="1" x14ac:dyDescent="0.2">
      <c r="A365" s="23"/>
      <c r="B365" s="28"/>
      <c r="C365" s="59"/>
      <c r="D365" s="59"/>
      <c r="F365" s="25"/>
    </row>
    <row r="366" spans="1:6" s="24" customFormat="1" x14ac:dyDescent="0.2">
      <c r="A366" s="23"/>
      <c r="B366" s="28"/>
      <c r="C366" s="59"/>
      <c r="D366" s="59"/>
      <c r="F366" s="25"/>
    </row>
    <row r="367" spans="1:6" s="24" customFormat="1" x14ac:dyDescent="0.2">
      <c r="A367" s="23"/>
      <c r="B367" s="28"/>
      <c r="C367" s="59"/>
      <c r="D367" s="59"/>
      <c r="F367" s="25"/>
    </row>
    <row r="368" spans="1:6" s="24" customFormat="1" x14ac:dyDescent="0.2">
      <c r="A368" s="23"/>
      <c r="B368" s="28"/>
      <c r="C368" s="59"/>
      <c r="D368" s="59"/>
      <c r="F368" s="25"/>
    </row>
    <row r="369" spans="1:6" s="24" customFormat="1" x14ac:dyDescent="0.2">
      <c r="A369" s="23"/>
      <c r="B369" s="28"/>
      <c r="C369" s="59"/>
      <c r="D369" s="59"/>
      <c r="F369" s="25"/>
    </row>
    <row r="370" spans="1:6" s="24" customFormat="1" x14ac:dyDescent="0.2">
      <c r="A370" s="23"/>
      <c r="B370" s="28"/>
      <c r="C370" s="59"/>
      <c r="D370" s="59"/>
      <c r="F370" s="25"/>
    </row>
    <row r="371" spans="1:6" s="24" customFormat="1" x14ac:dyDescent="0.2">
      <c r="A371" s="23"/>
      <c r="B371" s="28"/>
      <c r="C371" s="59"/>
      <c r="D371" s="59"/>
      <c r="F371" s="25"/>
    </row>
    <row r="372" spans="1:6" s="24" customFormat="1" x14ac:dyDescent="0.2">
      <c r="A372" s="23"/>
      <c r="B372" s="28"/>
      <c r="C372" s="59"/>
      <c r="D372" s="59"/>
      <c r="F372" s="25"/>
    </row>
    <row r="373" spans="1:6" s="24" customFormat="1" x14ac:dyDescent="0.2">
      <c r="A373" s="23"/>
      <c r="B373" s="28"/>
      <c r="C373" s="59"/>
      <c r="D373" s="59"/>
      <c r="F373" s="25"/>
    </row>
    <row r="374" spans="1:6" s="24" customFormat="1" x14ac:dyDescent="0.2">
      <c r="A374" s="23"/>
      <c r="B374" s="30"/>
      <c r="C374" s="60"/>
      <c r="D374" s="60"/>
      <c r="F374" s="25"/>
    </row>
    <row r="375" spans="1:6" s="24" customFormat="1" x14ac:dyDescent="0.2">
      <c r="A375" s="23"/>
      <c r="B375" s="28"/>
      <c r="C375" s="59"/>
      <c r="D375" s="59"/>
      <c r="F375" s="25"/>
    </row>
    <row r="376" spans="1:6" s="24" customFormat="1" x14ac:dyDescent="0.2">
      <c r="A376" s="23"/>
      <c r="B376" s="30"/>
      <c r="C376" s="58"/>
      <c r="D376" s="58"/>
      <c r="F376" s="25"/>
    </row>
    <row r="377" spans="1:6" s="24" customFormat="1" x14ac:dyDescent="0.2">
      <c r="A377" s="23"/>
      <c r="B377" s="28"/>
      <c r="C377" s="59"/>
      <c r="D377" s="59"/>
      <c r="F377" s="25"/>
    </row>
    <row r="378" spans="1:6" s="24" customFormat="1" x14ac:dyDescent="0.2">
      <c r="A378" s="23"/>
      <c r="B378" s="28"/>
      <c r="C378" s="59"/>
      <c r="D378" s="59"/>
      <c r="F378" s="25"/>
    </row>
    <row r="379" spans="1:6" s="24" customFormat="1" x14ac:dyDescent="0.2">
      <c r="A379" s="23"/>
      <c r="B379" s="28"/>
      <c r="C379" s="59"/>
      <c r="D379" s="59"/>
      <c r="F379" s="25"/>
    </row>
    <row r="380" spans="1:6" s="24" customFormat="1" x14ac:dyDescent="0.2">
      <c r="A380" s="23"/>
      <c r="B380" s="30"/>
      <c r="C380" s="58"/>
      <c r="D380" s="58"/>
      <c r="F380" s="25"/>
    </row>
    <row r="381" spans="1:6" s="24" customFormat="1" x14ac:dyDescent="0.2">
      <c r="A381" s="23"/>
      <c r="B381" s="28"/>
      <c r="C381" s="59"/>
      <c r="D381" s="59"/>
      <c r="F381" s="25"/>
    </row>
    <row r="382" spans="1:6" s="24" customFormat="1" x14ac:dyDescent="0.2">
      <c r="A382" s="23"/>
      <c r="B382" s="30"/>
      <c r="C382" s="60"/>
      <c r="D382" s="60"/>
      <c r="F382" s="25"/>
    </row>
    <row r="383" spans="1:6" s="24" customFormat="1" x14ac:dyDescent="0.2">
      <c r="A383" s="23"/>
      <c r="B383" s="28"/>
      <c r="C383" s="59"/>
      <c r="D383" s="59"/>
      <c r="F383" s="25"/>
    </row>
    <row r="384" spans="1:6" s="24" customFormat="1" x14ac:dyDescent="0.2">
      <c r="A384" s="23"/>
      <c r="B384" s="28"/>
      <c r="C384" s="59"/>
      <c r="D384" s="59"/>
      <c r="F384" s="25"/>
    </row>
    <row r="385" spans="1:6" s="24" customFormat="1" x14ac:dyDescent="0.2">
      <c r="A385" s="23"/>
      <c r="B385" s="28"/>
      <c r="C385" s="59"/>
      <c r="D385" s="59"/>
      <c r="F385" s="25"/>
    </row>
    <row r="386" spans="1:6" s="24" customFormat="1" x14ac:dyDescent="0.2">
      <c r="A386" s="23"/>
      <c r="B386" s="30"/>
      <c r="C386" s="60"/>
      <c r="D386" s="60"/>
      <c r="F386" s="25"/>
    </row>
    <row r="387" spans="1:6" s="24" customFormat="1" x14ac:dyDescent="0.2">
      <c r="A387" s="23"/>
      <c r="B387" s="28"/>
      <c r="C387" s="59"/>
      <c r="D387" s="59"/>
      <c r="F387" s="25"/>
    </row>
    <row r="388" spans="1:6" s="24" customFormat="1" x14ac:dyDescent="0.2">
      <c r="A388" s="23"/>
      <c r="B388" s="28"/>
      <c r="C388" s="59"/>
      <c r="D388" s="59"/>
    </row>
    <row r="389" spans="1:6" s="24" customFormat="1" ht="14.25" x14ac:dyDescent="0.2">
      <c r="A389" s="23"/>
      <c r="B389" s="40"/>
      <c r="C389" s="59"/>
      <c r="D389" s="59"/>
    </row>
    <row r="390" spans="1:6" s="24" customFormat="1" x14ac:dyDescent="0.2">
      <c r="A390" s="23"/>
      <c r="B390" s="29"/>
      <c r="C390" s="59"/>
      <c r="D390" s="59"/>
    </row>
    <row r="391" spans="1:6" s="24" customFormat="1" x14ac:dyDescent="0.2">
      <c r="A391" s="23"/>
      <c r="B391" s="30"/>
      <c r="C391" s="60"/>
      <c r="D391" s="60"/>
      <c r="E391" s="25"/>
    </row>
    <row r="392" spans="1:6" s="24" customFormat="1" x14ac:dyDescent="0.2">
      <c r="A392" s="23"/>
      <c r="B392" s="29"/>
      <c r="C392" s="60"/>
      <c r="D392" s="60"/>
      <c r="E392" s="25"/>
    </row>
    <row r="393" spans="1:6" s="24" customFormat="1" x14ac:dyDescent="0.2">
      <c r="A393" s="23"/>
      <c r="B393" s="28"/>
      <c r="C393" s="59"/>
      <c r="D393" s="59"/>
      <c r="E393" s="25"/>
    </row>
    <row r="394" spans="1:6" s="24" customFormat="1" x14ac:dyDescent="0.2">
      <c r="A394" s="23"/>
      <c r="B394" s="28"/>
      <c r="C394" s="59"/>
      <c r="D394" s="59"/>
      <c r="E394" s="25"/>
    </row>
    <row r="395" spans="1:6" s="24" customFormat="1" x14ac:dyDescent="0.2">
      <c r="A395" s="23"/>
      <c r="B395" s="28"/>
      <c r="C395" s="59"/>
      <c r="D395" s="59"/>
      <c r="E395" s="25"/>
    </row>
    <row r="396" spans="1:6" s="24" customFormat="1" x14ac:dyDescent="0.2">
      <c r="A396" s="23"/>
      <c r="B396" s="28"/>
      <c r="C396" s="59"/>
      <c r="D396" s="59"/>
      <c r="E396" s="25"/>
    </row>
    <row r="397" spans="1:6" s="24" customFormat="1" x14ac:dyDescent="0.2">
      <c r="A397" s="23"/>
      <c r="B397" s="28"/>
      <c r="C397" s="59"/>
      <c r="D397" s="59"/>
      <c r="E397" s="25"/>
    </row>
    <row r="398" spans="1:6" s="24" customFormat="1" x14ac:dyDescent="0.2">
      <c r="A398" s="23"/>
      <c r="B398" s="28"/>
      <c r="C398" s="59"/>
      <c r="D398" s="59"/>
      <c r="E398" s="25"/>
    </row>
    <row r="399" spans="1:6" s="24" customFormat="1" x14ac:dyDescent="0.2">
      <c r="A399" s="23"/>
      <c r="B399" s="28"/>
      <c r="C399" s="59"/>
      <c r="D399" s="59"/>
      <c r="E399" s="25"/>
    </row>
    <row r="400" spans="1:6" s="24" customFormat="1" x14ac:dyDescent="0.2">
      <c r="A400" s="23"/>
      <c r="B400" s="28"/>
      <c r="C400" s="59"/>
      <c r="D400" s="59"/>
      <c r="E400" s="25"/>
    </row>
    <row r="401" spans="1:5" s="24" customFormat="1" x14ac:dyDescent="0.2">
      <c r="A401" s="23"/>
      <c r="B401" s="28"/>
      <c r="C401" s="59"/>
      <c r="D401" s="59"/>
      <c r="E401" s="25"/>
    </row>
    <row r="402" spans="1:5" s="24" customFormat="1" x14ac:dyDescent="0.2">
      <c r="A402" s="23"/>
      <c r="B402" s="28"/>
      <c r="C402" s="59"/>
      <c r="D402" s="59"/>
      <c r="E402" s="25"/>
    </row>
    <row r="403" spans="1:5" s="24" customFormat="1" x14ac:dyDescent="0.2">
      <c r="A403" s="23"/>
      <c r="B403" s="28"/>
      <c r="C403" s="59"/>
      <c r="D403" s="59"/>
      <c r="E403" s="25"/>
    </row>
    <row r="404" spans="1:5" s="24" customFormat="1" x14ac:dyDescent="0.2">
      <c r="A404" s="23"/>
      <c r="B404" s="28"/>
      <c r="C404" s="59"/>
      <c r="D404" s="59"/>
      <c r="E404" s="25"/>
    </row>
    <row r="405" spans="1:5" s="24" customFormat="1" x14ac:dyDescent="0.2">
      <c r="A405" s="23"/>
      <c r="B405" s="28"/>
      <c r="C405" s="59"/>
      <c r="D405" s="59"/>
      <c r="E405" s="25"/>
    </row>
    <row r="406" spans="1:5" s="24" customFormat="1" x14ac:dyDescent="0.2">
      <c r="A406" s="23"/>
      <c r="B406" s="28"/>
      <c r="C406" s="59"/>
      <c r="D406" s="59"/>
      <c r="E406" s="25"/>
    </row>
    <row r="407" spans="1:5" s="24" customFormat="1" x14ac:dyDescent="0.2">
      <c r="A407" s="23"/>
      <c r="B407" s="28"/>
      <c r="C407" s="59"/>
      <c r="D407" s="59"/>
      <c r="E407" s="25"/>
    </row>
    <row r="408" spans="1:5" s="24" customFormat="1" x14ac:dyDescent="0.2">
      <c r="A408" s="23"/>
      <c r="B408" s="28"/>
      <c r="C408" s="59"/>
      <c r="D408" s="59"/>
      <c r="E408" s="25"/>
    </row>
    <row r="409" spans="1:5" s="24" customFormat="1" x14ac:dyDescent="0.2">
      <c r="A409" s="23"/>
      <c r="B409" s="29"/>
      <c r="C409" s="59"/>
      <c r="D409" s="59"/>
      <c r="E409" s="25"/>
    </row>
    <row r="410" spans="1:5" s="24" customFormat="1" x14ac:dyDescent="0.2">
      <c r="A410" s="23"/>
      <c r="B410" s="28"/>
      <c r="C410" s="59"/>
      <c r="D410" s="59"/>
      <c r="E410" s="25"/>
    </row>
    <row r="411" spans="1:5" s="24" customFormat="1" x14ac:dyDescent="0.2">
      <c r="A411" s="23"/>
      <c r="B411" s="28"/>
      <c r="C411" s="59"/>
      <c r="D411" s="59"/>
      <c r="E411" s="25"/>
    </row>
    <row r="412" spans="1:5" s="24" customFormat="1" x14ac:dyDescent="0.2">
      <c r="A412" s="23"/>
      <c r="B412" s="28"/>
      <c r="C412" s="59"/>
      <c r="D412" s="59"/>
      <c r="E412" s="25"/>
    </row>
    <row r="413" spans="1:5" s="24" customFormat="1" x14ac:dyDescent="0.2">
      <c r="A413" s="23"/>
      <c r="B413" s="28"/>
      <c r="C413" s="59"/>
      <c r="D413" s="59"/>
      <c r="E413" s="25"/>
    </row>
    <row r="414" spans="1:5" s="24" customFormat="1" x14ac:dyDescent="0.2">
      <c r="A414" s="23"/>
      <c r="B414" s="28"/>
      <c r="C414" s="59"/>
      <c r="D414" s="59"/>
      <c r="E414" s="25"/>
    </row>
    <row r="415" spans="1:5" s="24" customFormat="1" x14ac:dyDescent="0.2">
      <c r="A415" s="23"/>
      <c r="B415" s="28"/>
      <c r="C415" s="59"/>
      <c r="D415" s="59"/>
      <c r="E415" s="25"/>
    </row>
    <row r="416" spans="1:5" s="24" customFormat="1" x14ac:dyDescent="0.2">
      <c r="A416" s="23"/>
      <c r="B416" s="28"/>
      <c r="C416" s="59"/>
      <c r="D416" s="59"/>
      <c r="E416" s="25"/>
    </row>
    <row r="417" spans="1:5" s="24" customFormat="1" x14ac:dyDescent="0.2">
      <c r="A417" s="23"/>
      <c r="B417" s="28"/>
      <c r="C417" s="59"/>
      <c r="D417" s="59"/>
      <c r="E417" s="25"/>
    </row>
    <row r="418" spans="1:5" s="24" customFormat="1" x14ac:dyDescent="0.2">
      <c r="A418" s="23"/>
      <c r="B418" s="28"/>
      <c r="C418" s="59"/>
      <c r="D418" s="59"/>
      <c r="E418" s="25"/>
    </row>
    <row r="419" spans="1:5" s="24" customFormat="1" x14ac:dyDescent="0.2">
      <c r="A419" s="23"/>
      <c r="B419" s="28"/>
      <c r="C419" s="59"/>
      <c r="D419" s="59"/>
      <c r="E419" s="25"/>
    </row>
    <row r="420" spans="1:5" s="24" customFormat="1" x14ac:dyDescent="0.2">
      <c r="A420" s="23"/>
      <c r="B420" s="28"/>
      <c r="C420" s="59"/>
      <c r="D420" s="59"/>
      <c r="E420" s="25"/>
    </row>
    <row r="421" spans="1:5" s="24" customFormat="1" x14ac:dyDescent="0.2">
      <c r="A421" s="23"/>
      <c r="B421" s="28"/>
      <c r="C421" s="59"/>
      <c r="D421" s="59"/>
      <c r="E421" s="25"/>
    </row>
    <row r="422" spans="1:5" s="24" customFormat="1" x14ac:dyDescent="0.2">
      <c r="A422" s="23"/>
      <c r="B422" s="28"/>
      <c r="C422" s="59"/>
      <c r="D422" s="59"/>
      <c r="E422" s="25"/>
    </row>
    <row r="423" spans="1:5" s="24" customFormat="1" x14ac:dyDescent="0.2">
      <c r="A423" s="23"/>
      <c r="B423" s="28"/>
      <c r="C423" s="59"/>
      <c r="D423" s="59"/>
      <c r="E423" s="25"/>
    </row>
    <row r="424" spans="1:5" s="24" customFormat="1" x14ac:dyDescent="0.2">
      <c r="A424" s="23"/>
      <c r="B424" s="28"/>
      <c r="C424" s="59"/>
      <c r="D424" s="59"/>
      <c r="E424" s="25"/>
    </row>
    <row r="425" spans="1:5" s="24" customFormat="1" x14ac:dyDescent="0.2">
      <c r="A425" s="23"/>
      <c r="B425" s="28"/>
      <c r="C425" s="59"/>
      <c r="D425" s="59"/>
      <c r="E425" s="25"/>
    </row>
    <row r="426" spans="1:5" s="24" customFormat="1" x14ac:dyDescent="0.2">
      <c r="A426" s="23"/>
      <c r="B426" s="28"/>
      <c r="C426" s="59"/>
      <c r="D426" s="59"/>
      <c r="E426" s="25"/>
    </row>
    <row r="427" spans="1:5" s="24" customFormat="1" x14ac:dyDescent="0.2">
      <c r="A427" s="23"/>
      <c r="B427" s="28"/>
      <c r="C427" s="59"/>
      <c r="D427" s="59"/>
      <c r="E427" s="25"/>
    </row>
    <row r="428" spans="1:5" s="24" customFormat="1" x14ac:dyDescent="0.2">
      <c r="A428" s="23"/>
      <c r="B428" s="28"/>
      <c r="C428" s="59"/>
      <c r="D428" s="59"/>
      <c r="E428" s="25"/>
    </row>
    <row r="429" spans="1:5" s="24" customFormat="1" x14ac:dyDescent="0.2">
      <c r="A429" s="23"/>
      <c r="B429" s="28"/>
      <c r="C429" s="59"/>
      <c r="D429" s="59"/>
      <c r="E429" s="25"/>
    </row>
    <row r="430" spans="1:5" s="24" customFormat="1" x14ac:dyDescent="0.2">
      <c r="A430" s="23"/>
      <c r="B430" s="28"/>
      <c r="C430" s="59"/>
      <c r="D430" s="59"/>
      <c r="E430" s="25"/>
    </row>
    <row r="431" spans="1:5" s="24" customFormat="1" x14ac:dyDescent="0.2">
      <c r="A431" s="23"/>
      <c r="B431" s="28"/>
      <c r="C431" s="59"/>
      <c r="D431" s="59"/>
      <c r="E431" s="25"/>
    </row>
    <row r="432" spans="1:5" s="24" customFormat="1" x14ac:dyDescent="0.2">
      <c r="A432" s="23"/>
      <c r="B432" s="28"/>
      <c r="C432" s="59"/>
      <c r="D432" s="59"/>
      <c r="E432" s="25"/>
    </row>
    <row r="433" spans="1:5" s="24" customFormat="1" x14ac:dyDescent="0.2">
      <c r="A433" s="23"/>
      <c r="B433" s="28"/>
      <c r="C433" s="59"/>
      <c r="D433" s="59"/>
      <c r="E433" s="25"/>
    </row>
    <row r="434" spans="1:5" s="24" customFormat="1" x14ac:dyDescent="0.2">
      <c r="A434" s="23"/>
      <c r="B434" s="28"/>
      <c r="C434" s="59"/>
      <c r="D434" s="59"/>
      <c r="E434" s="25"/>
    </row>
    <row r="435" spans="1:5" s="24" customFormat="1" x14ac:dyDescent="0.2">
      <c r="A435" s="23"/>
      <c r="B435" s="28"/>
      <c r="C435" s="59"/>
      <c r="D435" s="59"/>
      <c r="E435" s="25"/>
    </row>
    <row r="436" spans="1:5" s="24" customFormat="1" x14ac:dyDescent="0.2">
      <c r="A436" s="23"/>
      <c r="B436" s="41"/>
      <c r="C436" s="59"/>
      <c r="D436" s="59"/>
      <c r="E436" s="25"/>
    </row>
    <row r="437" spans="1:5" s="24" customFormat="1" x14ac:dyDescent="0.2">
      <c r="A437" s="23"/>
      <c r="B437" s="28"/>
      <c r="C437" s="59"/>
      <c r="D437" s="59"/>
      <c r="E437" s="25"/>
    </row>
    <row r="438" spans="1:5" s="24" customFormat="1" x14ac:dyDescent="0.2">
      <c r="A438" s="23"/>
      <c r="B438" s="28"/>
      <c r="C438" s="59"/>
      <c r="D438" s="59"/>
      <c r="E438" s="25"/>
    </row>
    <row r="439" spans="1:5" s="24" customFormat="1" x14ac:dyDescent="0.2">
      <c r="A439" s="23"/>
      <c r="B439" s="28"/>
      <c r="C439" s="59"/>
      <c r="D439" s="59"/>
      <c r="E439" s="25"/>
    </row>
    <row r="440" spans="1:5" s="24" customFormat="1" x14ac:dyDescent="0.2">
      <c r="A440" s="23"/>
      <c r="B440" s="28"/>
      <c r="C440" s="59"/>
      <c r="D440" s="59"/>
      <c r="E440" s="25"/>
    </row>
    <row r="441" spans="1:5" s="24" customFormat="1" x14ac:dyDescent="0.2">
      <c r="A441" s="23"/>
      <c r="B441" s="28"/>
      <c r="C441" s="59"/>
      <c r="D441" s="59"/>
      <c r="E441" s="25"/>
    </row>
    <row r="442" spans="1:5" s="24" customFormat="1" x14ac:dyDescent="0.2">
      <c r="A442" s="23"/>
      <c r="B442" s="28"/>
      <c r="C442" s="59"/>
      <c r="D442" s="59"/>
      <c r="E442" s="25"/>
    </row>
    <row r="443" spans="1:5" s="24" customFormat="1" x14ac:dyDescent="0.2">
      <c r="A443" s="23"/>
      <c r="B443" s="28"/>
      <c r="C443" s="59"/>
      <c r="D443" s="59"/>
      <c r="E443" s="25"/>
    </row>
    <row r="444" spans="1:5" s="24" customFormat="1" x14ac:dyDescent="0.2">
      <c r="A444" s="23"/>
      <c r="B444" s="28"/>
      <c r="C444" s="59"/>
      <c r="D444" s="59"/>
      <c r="E444" s="25"/>
    </row>
    <row r="445" spans="1:5" s="24" customFormat="1" x14ac:dyDescent="0.2">
      <c r="A445" s="23"/>
      <c r="B445" s="28"/>
      <c r="C445" s="59"/>
      <c r="D445" s="59"/>
      <c r="E445" s="25"/>
    </row>
    <row r="446" spans="1:5" s="24" customFormat="1" x14ac:dyDescent="0.2">
      <c r="A446" s="23"/>
      <c r="B446" s="28"/>
      <c r="C446" s="59"/>
      <c r="D446" s="59"/>
      <c r="E446" s="25"/>
    </row>
    <row r="447" spans="1:5" s="24" customFormat="1" x14ac:dyDescent="0.2">
      <c r="A447" s="23"/>
      <c r="B447" s="28"/>
      <c r="C447" s="59"/>
      <c r="D447" s="59"/>
      <c r="E447" s="25"/>
    </row>
    <row r="448" spans="1:5" s="24" customFormat="1" x14ac:dyDescent="0.2">
      <c r="A448" s="23"/>
      <c r="B448" s="28"/>
      <c r="C448" s="59"/>
      <c r="D448" s="59"/>
      <c r="E448" s="25"/>
    </row>
    <row r="449" spans="1:5" s="24" customFormat="1" x14ac:dyDescent="0.2">
      <c r="A449" s="23"/>
      <c r="B449" s="28"/>
      <c r="C449" s="59"/>
      <c r="D449" s="59"/>
      <c r="E449" s="25"/>
    </row>
    <row r="450" spans="1:5" s="24" customFormat="1" x14ac:dyDescent="0.2">
      <c r="A450" s="23"/>
      <c r="B450" s="28"/>
      <c r="C450" s="59"/>
      <c r="D450" s="59"/>
      <c r="E450" s="25"/>
    </row>
    <row r="451" spans="1:5" s="24" customFormat="1" x14ac:dyDescent="0.2">
      <c r="A451" s="23"/>
      <c r="B451" s="28"/>
      <c r="C451" s="59"/>
      <c r="D451" s="59"/>
      <c r="E451" s="25"/>
    </row>
    <row r="452" spans="1:5" s="24" customFormat="1" x14ac:dyDescent="0.2">
      <c r="A452" s="23"/>
      <c r="B452" s="28"/>
      <c r="C452" s="59"/>
      <c r="D452" s="59"/>
      <c r="E452" s="25"/>
    </row>
    <row r="453" spans="1:5" s="24" customFormat="1" x14ac:dyDescent="0.2">
      <c r="A453" s="23"/>
      <c r="B453" s="28"/>
      <c r="C453" s="59"/>
      <c r="D453" s="59"/>
      <c r="E453" s="25"/>
    </row>
    <row r="454" spans="1:5" s="24" customFormat="1" x14ac:dyDescent="0.2">
      <c r="A454" s="23"/>
      <c r="B454" s="28"/>
      <c r="C454" s="59"/>
      <c r="D454" s="59"/>
      <c r="E454" s="25"/>
    </row>
    <row r="455" spans="1:5" s="24" customFormat="1" x14ac:dyDescent="0.2">
      <c r="A455" s="23"/>
      <c r="B455" s="28"/>
      <c r="C455" s="59"/>
      <c r="D455" s="59"/>
      <c r="E455" s="25"/>
    </row>
    <row r="456" spans="1:5" s="24" customFormat="1" x14ac:dyDescent="0.2">
      <c r="A456" s="23"/>
      <c r="B456" s="28"/>
      <c r="C456" s="59"/>
      <c r="D456" s="59"/>
      <c r="E456" s="25"/>
    </row>
    <row r="457" spans="1:5" s="24" customFormat="1" x14ac:dyDescent="0.2">
      <c r="A457" s="23"/>
      <c r="B457" s="28"/>
      <c r="C457" s="59"/>
      <c r="D457" s="59"/>
      <c r="E457" s="25"/>
    </row>
    <row r="458" spans="1:5" s="24" customFormat="1" x14ac:dyDescent="0.2">
      <c r="A458" s="23"/>
      <c r="B458" s="28"/>
      <c r="C458" s="59"/>
      <c r="D458" s="59"/>
      <c r="E458" s="25"/>
    </row>
    <row r="459" spans="1:5" s="24" customFormat="1" x14ac:dyDescent="0.2">
      <c r="A459" s="23"/>
      <c r="B459" s="28"/>
      <c r="C459" s="59"/>
      <c r="D459" s="59"/>
      <c r="E459" s="25"/>
    </row>
    <row r="460" spans="1:5" s="24" customFormat="1" x14ac:dyDescent="0.2">
      <c r="A460" s="23"/>
      <c r="B460" s="28"/>
      <c r="C460" s="59"/>
      <c r="D460" s="59"/>
      <c r="E460" s="25"/>
    </row>
    <row r="461" spans="1:5" s="24" customFormat="1" x14ac:dyDescent="0.2">
      <c r="A461" s="23"/>
      <c r="B461" s="28"/>
      <c r="C461" s="59"/>
      <c r="D461" s="59"/>
      <c r="E461" s="25"/>
    </row>
    <row r="462" spans="1:5" s="24" customFormat="1" x14ac:dyDescent="0.2">
      <c r="A462" s="23"/>
      <c r="B462" s="28"/>
      <c r="C462" s="59"/>
      <c r="D462" s="59"/>
      <c r="E462" s="25"/>
    </row>
    <row r="463" spans="1:5" s="24" customFormat="1" x14ac:dyDescent="0.2">
      <c r="A463" s="23"/>
      <c r="B463" s="42"/>
      <c r="C463" s="58"/>
      <c r="D463" s="58"/>
      <c r="E463" s="25"/>
    </row>
    <row r="464" spans="1:5" s="24" customFormat="1" x14ac:dyDescent="0.2">
      <c r="A464" s="23"/>
      <c r="B464" s="29"/>
      <c r="C464" s="59"/>
      <c r="D464" s="59"/>
      <c r="E464" s="25"/>
    </row>
    <row r="465" spans="1:5" s="24" customFormat="1" x14ac:dyDescent="0.2">
      <c r="A465" s="23"/>
      <c r="B465" s="28"/>
      <c r="C465" s="59"/>
      <c r="D465" s="59"/>
      <c r="E465" s="25"/>
    </row>
    <row r="466" spans="1:5" s="24" customFormat="1" x14ac:dyDescent="0.2">
      <c r="A466" s="23"/>
      <c r="B466" s="28"/>
      <c r="C466" s="59"/>
      <c r="D466" s="59"/>
      <c r="E466" s="25"/>
    </row>
    <row r="467" spans="1:5" s="24" customFormat="1" x14ac:dyDescent="0.2">
      <c r="A467" s="23"/>
      <c r="B467" s="28"/>
      <c r="C467" s="59"/>
      <c r="D467" s="59"/>
      <c r="E467" s="25"/>
    </row>
    <row r="468" spans="1:5" s="24" customFormat="1" x14ac:dyDescent="0.2">
      <c r="A468" s="23"/>
      <c r="B468" s="28"/>
      <c r="C468" s="59"/>
      <c r="D468" s="59"/>
      <c r="E468" s="25"/>
    </row>
    <row r="469" spans="1:5" s="24" customFormat="1" x14ac:dyDescent="0.2">
      <c r="A469" s="23"/>
      <c r="B469" s="28"/>
      <c r="C469" s="59"/>
      <c r="D469" s="59"/>
      <c r="E469" s="25"/>
    </row>
    <row r="470" spans="1:5" s="24" customFormat="1" x14ac:dyDescent="0.2">
      <c r="A470" s="23"/>
      <c r="B470" s="28"/>
      <c r="C470" s="59"/>
      <c r="D470" s="59"/>
      <c r="E470" s="25"/>
    </row>
    <row r="471" spans="1:5" s="24" customFormat="1" x14ac:dyDescent="0.2">
      <c r="A471" s="23"/>
      <c r="B471" s="28"/>
      <c r="C471" s="59"/>
      <c r="D471" s="59"/>
      <c r="E471" s="25"/>
    </row>
    <row r="472" spans="1:5" s="24" customFormat="1" x14ac:dyDescent="0.2">
      <c r="A472" s="23"/>
      <c r="B472" s="28"/>
      <c r="C472" s="59"/>
      <c r="D472" s="59"/>
      <c r="E472" s="25"/>
    </row>
    <row r="473" spans="1:5" s="24" customFormat="1" x14ac:dyDescent="0.2">
      <c r="A473" s="23"/>
      <c r="B473" s="28"/>
      <c r="C473" s="59"/>
      <c r="D473" s="59"/>
      <c r="E473" s="25"/>
    </row>
    <row r="474" spans="1:5" s="24" customFormat="1" x14ac:dyDescent="0.2">
      <c r="A474" s="23"/>
      <c r="B474" s="28"/>
      <c r="C474" s="59"/>
      <c r="D474" s="59"/>
      <c r="E474" s="25"/>
    </row>
    <row r="475" spans="1:5" s="24" customFormat="1" x14ac:dyDescent="0.2">
      <c r="A475" s="23"/>
      <c r="B475" s="28"/>
      <c r="C475" s="59"/>
      <c r="D475" s="59"/>
      <c r="E475" s="25"/>
    </row>
    <row r="476" spans="1:5" s="24" customFormat="1" x14ac:dyDescent="0.2">
      <c r="A476" s="23"/>
      <c r="B476" s="28"/>
      <c r="C476" s="59"/>
      <c r="D476" s="59"/>
      <c r="E476" s="25"/>
    </row>
    <row r="477" spans="1:5" s="24" customFormat="1" x14ac:dyDescent="0.2">
      <c r="A477" s="23"/>
      <c r="B477" s="28"/>
      <c r="C477" s="59"/>
      <c r="D477" s="59"/>
      <c r="E477" s="25"/>
    </row>
    <row r="478" spans="1:5" s="24" customFormat="1" x14ac:dyDescent="0.2">
      <c r="A478" s="23"/>
      <c r="B478" s="28"/>
      <c r="C478" s="59"/>
      <c r="D478" s="59"/>
      <c r="E478" s="25"/>
    </row>
    <row r="479" spans="1:5" s="24" customFormat="1" x14ac:dyDescent="0.2">
      <c r="A479" s="23"/>
      <c r="B479" s="28"/>
      <c r="C479" s="59"/>
      <c r="D479" s="59"/>
      <c r="E479" s="25"/>
    </row>
    <row r="480" spans="1:5" s="24" customFormat="1" x14ac:dyDescent="0.2">
      <c r="A480" s="23"/>
      <c r="B480" s="29"/>
      <c r="C480" s="59"/>
      <c r="D480" s="59"/>
      <c r="E480" s="25"/>
    </row>
    <row r="481" spans="1:5" s="24" customFormat="1" x14ac:dyDescent="0.2">
      <c r="A481" s="23"/>
      <c r="B481" s="28"/>
      <c r="C481" s="59"/>
      <c r="D481" s="59"/>
      <c r="E481" s="25"/>
    </row>
    <row r="482" spans="1:5" s="24" customFormat="1" x14ac:dyDescent="0.2">
      <c r="A482" s="23"/>
      <c r="B482" s="28"/>
      <c r="C482" s="59"/>
      <c r="D482" s="59"/>
      <c r="E482" s="25"/>
    </row>
    <row r="483" spans="1:5" s="24" customFormat="1" x14ac:dyDescent="0.2">
      <c r="A483" s="23"/>
      <c r="B483" s="28"/>
      <c r="C483" s="59"/>
      <c r="D483" s="59"/>
      <c r="E483" s="25"/>
    </row>
    <row r="484" spans="1:5" s="24" customFormat="1" x14ac:dyDescent="0.2">
      <c r="A484" s="23"/>
      <c r="B484" s="28"/>
      <c r="C484" s="59"/>
      <c r="D484" s="59"/>
      <c r="E484" s="25"/>
    </row>
    <row r="485" spans="1:5" s="24" customFormat="1" x14ac:dyDescent="0.2">
      <c r="A485" s="23"/>
      <c r="B485" s="29"/>
      <c r="C485" s="59"/>
      <c r="D485" s="59"/>
      <c r="E485" s="25"/>
    </row>
    <row r="486" spans="1:5" s="24" customFormat="1" x14ac:dyDescent="0.2">
      <c r="A486" s="23"/>
      <c r="B486" s="28"/>
      <c r="C486" s="59"/>
      <c r="D486" s="59"/>
      <c r="E486" s="25"/>
    </row>
    <row r="487" spans="1:5" s="24" customFormat="1" x14ac:dyDescent="0.2">
      <c r="A487" s="23"/>
      <c r="B487" s="28"/>
      <c r="C487" s="59"/>
      <c r="D487" s="59"/>
      <c r="E487" s="25"/>
    </row>
    <row r="488" spans="1:5" s="24" customFormat="1" x14ac:dyDescent="0.2">
      <c r="A488" s="23"/>
      <c r="B488" s="28"/>
      <c r="C488" s="59"/>
      <c r="D488" s="59"/>
      <c r="E488" s="25"/>
    </row>
    <row r="489" spans="1:5" s="24" customFormat="1" x14ac:dyDescent="0.2">
      <c r="A489" s="23"/>
      <c r="B489" s="28"/>
      <c r="C489" s="59"/>
      <c r="D489" s="59"/>
      <c r="E489" s="25"/>
    </row>
    <row r="490" spans="1:5" s="24" customFormat="1" x14ac:dyDescent="0.2">
      <c r="A490" s="23"/>
      <c r="B490" s="28"/>
      <c r="C490" s="59"/>
      <c r="D490" s="59"/>
      <c r="E490" s="25"/>
    </row>
    <row r="491" spans="1:5" s="24" customFormat="1" x14ac:dyDescent="0.2">
      <c r="A491" s="23"/>
      <c r="B491" s="28"/>
      <c r="C491" s="59"/>
      <c r="D491" s="59"/>
      <c r="E491" s="25"/>
    </row>
    <row r="492" spans="1:5" s="24" customFormat="1" x14ac:dyDescent="0.2">
      <c r="A492" s="23"/>
      <c r="B492" s="28"/>
      <c r="C492" s="59"/>
      <c r="D492" s="59"/>
      <c r="E492" s="25"/>
    </row>
    <row r="493" spans="1:5" s="24" customFormat="1" x14ac:dyDescent="0.2">
      <c r="A493" s="23"/>
      <c r="B493" s="28"/>
      <c r="C493" s="59"/>
      <c r="D493" s="59"/>
      <c r="E493" s="25"/>
    </row>
    <row r="494" spans="1:5" s="24" customFormat="1" x14ac:dyDescent="0.2">
      <c r="A494" s="23"/>
      <c r="B494" s="28"/>
      <c r="C494" s="59"/>
      <c r="D494" s="59"/>
      <c r="E494" s="25"/>
    </row>
    <row r="495" spans="1:5" s="24" customFormat="1" x14ac:dyDescent="0.2">
      <c r="A495" s="23"/>
      <c r="B495" s="28"/>
      <c r="C495" s="59"/>
      <c r="D495" s="59"/>
      <c r="E495" s="25"/>
    </row>
    <row r="496" spans="1:5" s="24" customFormat="1" x14ac:dyDescent="0.2">
      <c r="A496" s="23"/>
      <c r="B496" s="28"/>
      <c r="C496" s="59"/>
      <c r="D496" s="59"/>
      <c r="E496" s="25"/>
    </row>
    <row r="497" spans="1:5" s="24" customFormat="1" x14ac:dyDescent="0.2">
      <c r="A497" s="23"/>
      <c r="B497" s="28"/>
      <c r="C497" s="59"/>
      <c r="D497" s="59"/>
      <c r="E497" s="25"/>
    </row>
    <row r="498" spans="1:5" s="24" customFormat="1" x14ac:dyDescent="0.2">
      <c r="A498" s="23"/>
      <c r="B498" s="28"/>
      <c r="C498" s="57"/>
      <c r="D498" s="57"/>
      <c r="E498" s="25"/>
    </row>
    <row r="499" spans="1:5" s="24" customFormat="1" x14ac:dyDescent="0.2">
      <c r="A499" s="23"/>
      <c r="B499" s="28"/>
      <c r="C499" s="59"/>
      <c r="D499" s="59"/>
      <c r="E499" s="25"/>
    </row>
    <row r="500" spans="1:5" s="24" customFormat="1" x14ac:dyDescent="0.2">
      <c r="A500" s="23"/>
      <c r="B500" s="28"/>
      <c r="C500" s="59"/>
      <c r="D500" s="59"/>
      <c r="E500" s="25"/>
    </row>
    <row r="501" spans="1:5" s="24" customFormat="1" x14ac:dyDescent="0.2">
      <c r="A501" s="23"/>
      <c r="B501" s="28"/>
      <c r="C501" s="59"/>
      <c r="D501" s="59"/>
      <c r="E501" s="25"/>
    </row>
    <row r="502" spans="1:5" s="24" customFormat="1" x14ac:dyDescent="0.2">
      <c r="A502" s="23"/>
      <c r="B502" s="28"/>
      <c r="C502" s="59"/>
      <c r="D502" s="59"/>
      <c r="E502" s="25"/>
    </row>
    <row r="503" spans="1:5" s="24" customFormat="1" x14ac:dyDescent="0.2">
      <c r="A503" s="23"/>
      <c r="B503" s="28"/>
      <c r="C503" s="59"/>
      <c r="D503" s="59"/>
      <c r="E503" s="25"/>
    </row>
    <row r="504" spans="1:5" s="24" customFormat="1" x14ac:dyDescent="0.2">
      <c r="A504" s="23"/>
      <c r="B504" s="29"/>
      <c r="C504" s="59"/>
      <c r="D504" s="59"/>
      <c r="E504" s="25"/>
    </row>
    <row r="505" spans="1:5" s="24" customFormat="1" x14ac:dyDescent="0.2">
      <c r="A505" s="23"/>
      <c r="B505" s="28"/>
      <c r="C505" s="59"/>
      <c r="D505" s="59"/>
      <c r="E505" s="25"/>
    </row>
    <row r="506" spans="1:5" s="24" customFormat="1" x14ac:dyDescent="0.2">
      <c r="A506" s="23"/>
      <c r="B506" s="28"/>
      <c r="C506" s="59"/>
      <c r="D506" s="59"/>
      <c r="E506" s="25"/>
    </row>
    <row r="507" spans="1:5" s="24" customFormat="1" x14ac:dyDescent="0.2">
      <c r="A507" s="23"/>
      <c r="B507" s="28"/>
      <c r="C507" s="59"/>
      <c r="D507" s="59"/>
      <c r="E507" s="25"/>
    </row>
    <row r="508" spans="1:5" s="24" customFormat="1" x14ac:dyDescent="0.2">
      <c r="A508" s="23"/>
      <c r="B508" s="28"/>
      <c r="C508" s="59"/>
      <c r="D508" s="59"/>
      <c r="E508" s="25"/>
    </row>
    <row r="509" spans="1:5" s="24" customFormat="1" x14ac:dyDescent="0.2">
      <c r="A509" s="23"/>
      <c r="B509" s="28"/>
      <c r="C509" s="59"/>
      <c r="D509" s="59"/>
      <c r="E509" s="25"/>
    </row>
    <row r="510" spans="1:5" s="24" customFormat="1" x14ac:dyDescent="0.2">
      <c r="A510" s="23"/>
      <c r="B510" s="28"/>
      <c r="C510" s="59"/>
      <c r="D510" s="59"/>
      <c r="E510" s="25"/>
    </row>
    <row r="511" spans="1:5" s="24" customFormat="1" x14ac:dyDescent="0.2">
      <c r="A511" s="23"/>
      <c r="B511" s="28"/>
      <c r="C511" s="59"/>
      <c r="D511" s="59"/>
      <c r="E511" s="25"/>
    </row>
    <row r="512" spans="1:5" s="24" customFormat="1" x14ac:dyDescent="0.2">
      <c r="A512" s="23"/>
      <c r="B512" s="30"/>
      <c r="C512" s="60"/>
      <c r="D512" s="60"/>
      <c r="E512" s="25"/>
    </row>
    <row r="513" spans="1:5" s="24" customFormat="1" x14ac:dyDescent="0.2">
      <c r="A513" s="23"/>
      <c r="B513" s="29"/>
      <c r="C513" s="59"/>
      <c r="D513" s="59"/>
      <c r="E513" s="25"/>
    </row>
    <row r="514" spans="1:5" s="24" customFormat="1" x14ac:dyDescent="0.2">
      <c r="A514" s="23"/>
      <c r="B514" s="28"/>
      <c r="C514" s="59"/>
      <c r="D514" s="59"/>
      <c r="E514" s="25"/>
    </row>
    <row r="515" spans="1:5" s="24" customFormat="1" x14ac:dyDescent="0.2">
      <c r="A515" s="23"/>
      <c r="B515" s="28"/>
      <c r="C515" s="59"/>
      <c r="D515" s="59"/>
      <c r="E515" s="25"/>
    </row>
    <row r="516" spans="1:5" s="24" customFormat="1" x14ac:dyDescent="0.2">
      <c r="A516" s="23"/>
      <c r="B516" s="28"/>
      <c r="C516" s="59"/>
      <c r="D516" s="59"/>
      <c r="E516" s="25"/>
    </row>
    <row r="517" spans="1:5" s="24" customFormat="1" x14ac:dyDescent="0.2">
      <c r="A517" s="23"/>
      <c r="B517" s="28"/>
      <c r="C517" s="59"/>
      <c r="D517" s="59"/>
      <c r="E517" s="25"/>
    </row>
    <row r="518" spans="1:5" s="24" customFormat="1" x14ac:dyDescent="0.2">
      <c r="A518" s="23"/>
      <c r="B518" s="28"/>
      <c r="C518" s="59"/>
      <c r="D518" s="59"/>
      <c r="E518" s="25"/>
    </row>
    <row r="519" spans="1:5" s="24" customFormat="1" x14ac:dyDescent="0.2">
      <c r="A519" s="23"/>
      <c r="B519" s="28"/>
      <c r="C519" s="59"/>
      <c r="D519" s="59"/>
      <c r="E519" s="25"/>
    </row>
    <row r="520" spans="1:5" s="24" customFormat="1" x14ac:dyDescent="0.2">
      <c r="A520" s="23"/>
      <c r="B520" s="28"/>
      <c r="C520" s="59"/>
      <c r="D520" s="59"/>
      <c r="E520" s="25"/>
    </row>
    <row r="521" spans="1:5" s="24" customFormat="1" x14ac:dyDescent="0.2">
      <c r="A521" s="23"/>
      <c r="B521" s="28"/>
      <c r="C521" s="59"/>
      <c r="D521" s="59"/>
      <c r="E521" s="25"/>
    </row>
    <row r="522" spans="1:5" s="24" customFormat="1" x14ac:dyDescent="0.2">
      <c r="A522" s="23"/>
      <c r="B522" s="28"/>
      <c r="C522" s="59"/>
      <c r="D522" s="59"/>
      <c r="E522" s="25"/>
    </row>
    <row r="523" spans="1:5" s="24" customFormat="1" x14ac:dyDescent="0.2">
      <c r="A523" s="23"/>
      <c r="B523" s="28"/>
      <c r="C523" s="59"/>
      <c r="D523" s="59"/>
      <c r="E523" s="25"/>
    </row>
    <row r="524" spans="1:5" s="24" customFormat="1" x14ac:dyDescent="0.2">
      <c r="A524" s="23"/>
      <c r="B524" s="28"/>
      <c r="C524" s="59"/>
      <c r="D524" s="59"/>
      <c r="E524" s="25"/>
    </row>
    <row r="525" spans="1:5" s="24" customFormat="1" x14ac:dyDescent="0.2">
      <c r="A525" s="23"/>
      <c r="B525" s="29"/>
      <c r="C525" s="59"/>
      <c r="D525" s="59"/>
      <c r="E525" s="25"/>
    </row>
    <row r="526" spans="1:5" s="24" customFormat="1" x14ac:dyDescent="0.2">
      <c r="A526" s="23"/>
      <c r="B526" s="28"/>
      <c r="C526" s="59"/>
      <c r="D526" s="59"/>
      <c r="E526" s="25"/>
    </row>
    <row r="527" spans="1:5" s="24" customFormat="1" x14ac:dyDescent="0.2">
      <c r="A527" s="23"/>
      <c r="B527" s="28"/>
      <c r="C527" s="59"/>
      <c r="D527" s="59"/>
      <c r="E527" s="25"/>
    </row>
    <row r="528" spans="1:5" s="24" customFormat="1" x14ac:dyDescent="0.2">
      <c r="A528" s="23"/>
      <c r="B528" s="28"/>
      <c r="C528" s="59"/>
      <c r="D528" s="59"/>
      <c r="E528" s="25"/>
    </row>
    <row r="529" spans="1:5" s="24" customFormat="1" x14ac:dyDescent="0.2">
      <c r="A529" s="23"/>
      <c r="B529" s="28"/>
      <c r="C529" s="59"/>
      <c r="D529" s="59"/>
      <c r="E529" s="25"/>
    </row>
    <row r="530" spans="1:5" s="24" customFormat="1" x14ac:dyDescent="0.2">
      <c r="A530" s="23"/>
      <c r="B530" s="28"/>
      <c r="C530" s="59"/>
      <c r="D530" s="59"/>
      <c r="E530" s="25"/>
    </row>
    <row r="531" spans="1:5" s="24" customFormat="1" x14ac:dyDescent="0.2">
      <c r="A531" s="23"/>
      <c r="B531" s="28"/>
      <c r="C531" s="59"/>
      <c r="D531" s="59"/>
      <c r="E531" s="25"/>
    </row>
    <row r="532" spans="1:5" s="24" customFormat="1" x14ac:dyDescent="0.2">
      <c r="A532" s="23"/>
      <c r="B532" s="28"/>
      <c r="C532" s="59"/>
      <c r="D532" s="59"/>
      <c r="E532" s="25"/>
    </row>
    <row r="533" spans="1:5" s="24" customFormat="1" x14ac:dyDescent="0.2">
      <c r="A533" s="23"/>
      <c r="B533" s="28"/>
      <c r="C533" s="59"/>
      <c r="D533" s="59"/>
      <c r="E533" s="25"/>
    </row>
    <row r="534" spans="1:5" s="24" customFormat="1" x14ac:dyDescent="0.2">
      <c r="A534" s="23"/>
      <c r="B534" s="28"/>
      <c r="C534" s="59"/>
      <c r="D534" s="59"/>
      <c r="E534" s="25"/>
    </row>
    <row r="535" spans="1:5" s="24" customFormat="1" x14ac:dyDescent="0.2">
      <c r="A535" s="23"/>
      <c r="B535" s="28"/>
      <c r="C535" s="59"/>
      <c r="D535" s="59"/>
      <c r="E535" s="25"/>
    </row>
    <row r="536" spans="1:5" s="24" customFormat="1" x14ac:dyDescent="0.2">
      <c r="A536" s="23"/>
      <c r="B536" s="28"/>
      <c r="C536" s="59"/>
      <c r="D536" s="59"/>
      <c r="E536" s="25"/>
    </row>
    <row r="537" spans="1:5" s="24" customFormat="1" x14ac:dyDescent="0.2">
      <c r="A537" s="23"/>
      <c r="B537" s="28"/>
      <c r="C537" s="59"/>
      <c r="D537" s="59"/>
      <c r="E537" s="25"/>
    </row>
    <row r="538" spans="1:5" s="24" customFormat="1" x14ac:dyDescent="0.2">
      <c r="A538" s="23"/>
      <c r="B538" s="28"/>
      <c r="C538" s="59"/>
      <c r="D538" s="59"/>
      <c r="E538" s="25"/>
    </row>
    <row r="539" spans="1:5" s="24" customFormat="1" x14ac:dyDescent="0.2">
      <c r="A539" s="23"/>
      <c r="B539" s="28"/>
      <c r="C539" s="59"/>
      <c r="D539" s="59"/>
      <c r="E539" s="25"/>
    </row>
    <row r="540" spans="1:5" s="24" customFormat="1" x14ac:dyDescent="0.2">
      <c r="A540" s="23"/>
      <c r="B540" s="28"/>
      <c r="C540" s="59"/>
      <c r="D540" s="59"/>
      <c r="E540" s="25"/>
    </row>
    <row r="541" spans="1:5" s="24" customFormat="1" x14ac:dyDescent="0.2">
      <c r="A541" s="23"/>
      <c r="B541" s="28"/>
      <c r="C541" s="59"/>
      <c r="D541" s="59"/>
      <c r="E541" s="25"/>
    </row>
    <row r="542" spans="1:5" s="24" customFormat="1" x14ac:dyDescent="0.2">
      <c r="A542" s="23"/>
      <c r="B542" s="29"/>
      <c r="C542" s="59"/>
      <c r="D542" s="59"/>
      <c r="E542" s="25"/>
    </row>
    <row r="543" spans="1:5" s="24" customFormat="1" x14ac:dyDescent="0.2">
      <c r="A543" s="23"/>
      <c r="B543" s="30"/>
      <c r="C543" s="60"/>
      <c r="D543" s="60"/>
      <c r="E543" s="25"/>
    </row>
    <row r="544" spans="1:5" s="24" customFormat="1" x14ac:dyDescent="0.2">
      <c r="A544" s="23"/>
      <c r="B544" s="28"/>
      <c r="C544" s="59"/>
      <c r="D544" s="59"/>
      <c r="E544" s="25"/>
    </row>
    <row r="545" spans="1:5" s="24" customFormat="1" x14ac:dyDescent="0.2">
      <c r="A545" s="23"/>
      <c r="B545" s="30"/>
      <c r="C545" s="60"/>
      <c r="D545" s="60"/>
      <c r="E545" s="25"/>
    </row>
    <row r="546" spans="1:5" s="24" customFormat="1" x14ac:dyDescent="0.2">
      <c r="A546" s="23"/>
      <c r="B546" s="28"/>
      <c r="C546" s="59"/>
      <c r="D546" s="59"/>
      <c r="E546" s="25"/>
    </row>
    <row r="547" spans="1:5" s="24" customFormat="1" x14ac:dyDescent="0.2">
      <c r="A547" s="23"/>
      <c r="B547" s="30"/>
      <c r="C547" s="60"/>
      <c r="D547" s="60"/>
      <c r="E547" s="25"/>
    </row>
    <row r="548" spans="1:5" s="24" customFormat="1" x14ac:dyDescent="0.2">
      <c r="A548" s="23"/>
      <c r="B548" s="28"/>
      <c r="C548" s="59"/>
      <c r="D548" s="59"/>
      <c r="E548" s="25"/>
    </row>
    <row r="549" spans="1:5" s="24" customFormat="1" x14ac:dyDescent="0.2">
      <c r="A549" s="23"/>
      <c r="B549" s="30"/>
      <c r="C549" s="60"/>
      <c r="D549" s="60"/>
      <c r="E549" s="25"/>
    </row>
    <row r="550" spans="1:5" s="24" customFormat="1" x14ac:dyDescent="0.2">
      <c r="A550" s="23"/>
      <c r="B550" s="28"/>
      <c r="C550" s="59"/>
      <c r="D550" s="59"/>
      <c r="E550" s="25"/>
    </row>
    <row r="551" spans="1:5" s="24" customFormat="1" x14ac:dyDescent="0.2">
      <c r="A551" s="23"/>
      <c r="B551" s="28"/>
      <c r="C551" s="59"/>
      <c r="D551" s="59"/>
      <c r="E551" s="25"/>
    </row>
    <row r="552" spans="1:5" s="24" customFormat="1" x14ac:dyDescent="0.2">
      <c r="A552" s="23"/>
      <c r="B552" s="28"/>
      <c r="C552" s="59"/>
      <c r="D552" s="59"/>
      <c r="E552" s="25"/>
    </row>
    <row r="553" spans="1:5" s="24" customFormat="1" x14ac:dyDescent="0.2">
      <c r="A553" s="23"/>
      <c r="B553" s="28"/>
      <c r="C553" s="59"/>
      <c r="D553" s="59"/>
      <c r="E553" s="25"/>
    </row>
    <row r="554" spans="1:5" s="24" customFormat="1" x14ac:dyDescent="0.2">
      <c r="A554" s="23"/>
      <c r="B554" s="28"/>
      <c r="C554" s="59"/>
      <c r="D554" s="59"/>
      <c r="E554" s="25"/>
    </row>
    <row r="555" spans="1:5" s="24" customFormat="1" x14ac:dyDescent="0.2">
      <c r="A555" s="23"/>
      <c r="B555" s="28"/>
      <c r="C555" s="55"/>
      <c r="D555" s="55"/>
      <c r="E555" s="25"/>
    </row>
    <row r="556" spans="1:5" s="24" customFormat="1" x14ac:dyDescent="0.2">
      <c r="A556" s="43"/>
      <c r="B556" s="31"/>
      <c r="C556" s="53"/>
      <c r="D556" s="53"/>
      <c r="E556" s="25"/>
    </row>
    <row r="557" spans="1:5" s="24" customFormat="1" x14ac:dyDescent="0.2">
      <c r="A557" s="44"/>
      <c r="B557" s="30"/>
      <c r="C557" s="61"/>
      <c r="D557" s="61"/>
      <c r="E557" s="25"/>
    </row>
    <row r="558" spans="1:5" s="24" customFormat="1" x14ac:dyDescent="0.2">
      <c r="A558" s="44"/>
      <c r="B558" s="28"/>
      <c r="C558" s="55"/>
      <c r="D558" s="55"/>
      <c r="E558" s="25"/>
    </row>
    <row r="559" spans="1:5" s="24" customFormat="1" x14ac:dyDescent="0.2">
      <c r="A559" s="44"/>
      <c r="B559" s="29"/>
      <c r="C559" s="55"/>
      <c r="D559" s="55"/>
      <c r="E559" s="25"/>
    </row>
    <row r="560" spans="1:5" s="24" customFormat="1" x14ac:dyDescent="0.2">
      <c r="A560" s="44"/>
      <c r="B560" s="30"/>
      <c r="C560" s="61"/>
      <c r="D560" s="61"/>
      <c r="E560" s="25"/>
    </row>
    <row r="561" spans="1:5" s="24" customFormat="1" x14ac:dyDescent="0.2">
      <c r="A561" s="44"/>
      <c r="B561" s="28"/>
      <c r="C561" s="55"/>
      <c r="D561" s="55"/>
      <c r="E561" s="25"/>
    </row>
    <row r="562" spans="1:5" s="24" customFormat="1" x14ac:dyDescent="0.2">
      <c r="A562" s="44"/>
      <c r="B562" s="28"/>
      <c r="C562" s="55"/>
      <c r="D562" s="55"/>
      <c r="E562" s="25"/>
    </row>
    <row r="563" spans="1:5" s="24" customFormat="1" x14ac:dyDescent="0.2">
      <c r="A563" s="44"/>
      <c r="B563" s="28"/>
      <c r="C563" s="55"/>
      <c r="D563" s="55"/>
      <c r="E563" s="25"/>
    </row>
    <row r="564" spans="1:5" s="24" customFormat="1" x14ac:dyDescent="0.2">
      <c r="A564" s="44"/>
      <c r="B564" s="30"/>
      <c r="C564" s="61"/>
      <c r="D564" s="61"/>
      <c r="E564" s="25"/>
    </row>
    <row r="565" spans="1:5" s="24" customFormat="1" x14ac:dyDescent="0.2">
      <c r="A565" s="44"/>
      <c r="B565" s="28"/>
      <c r="C565" s="55"/>
      <c r="D565" s="55"/>
      <c r="E565" s="25"/>
    </row>
    <row r="566" spans="1:5" s="24" customFormat="1" x14ac:dyDescent="0.2">
      <c r="A566" s="44"/>
      <c r="B566" s="28"/>
      <c r="C566" s="55"/>
      <c r="D566" s="55"/>
      <c r="E566" s="25"/>
    </row>
    <row r="567" spans="1:5" s="24" customFormat="1" x14ac:dyDescent="0.2">
      <c r="A567" s="44"/>
      <c r="B567" s="30"/>
      <c r="C567" s="61"/>
      <c r="D567" s="61"/>
      <c r="E567" s="25"/>
    </row>
    <row r="568" spans="1:5" s="24" customFormat="1" x14ac:dyDescent="0.2">
      <c r="A568" s="44"/>
      <c r="B568" s="28"/>
      <c r="C568" s="55"/>
      <c r="D568" s="55"/>
      <c r="E568" s="25"/>
    </row>
    <row r="569" spans="1:5" s="24" customFormat="1" x14ac:dyDescent="0.2">
      <c r="A569" s="44"/>
      <c r="B569" s="30"/>
      <c r="C569" s="61"/>
      <c r="D569" s="61"/>
      <c r="E569" s="25"/>
    </row>
    <row r="570" spans="1:5" s="24" customFormat="1" x14ac:dyDescent="0.2">
      <c r="A570" s="44"/>
      <c r="B570" s="28"/>
      <c r="C570" s="55"/>
      <c r="D570" s="55"/>
      <c r="E570" s="25"/>
    </row>
    <row r="571" spans="1:5" s="24" customFormat="1" ht="14.25" x14ac:dyDescent="0.2">
      <c r="A571" s="23"/>
      <c r="B571" s="40"/>
      <c r="C571" s="59"/>
      <c r="D571" s="59"/>
      <c r="E571" s="25"/>
    </row>
    <row r="572" spans="1:5" s="24" customFormat="1" x14ac:dyDescent="0.2">
      <c r="A572" s="23"/>
      <c r="B572" s="29"/>
      <c r="C572" s="61"/>
      <c r="D572" s="61"/>
      <c r="E572" s="25"/>
    </row>
    <row r="573" spans="1:5" s="24" customFormat="1" x14ac:dyDescent="0.2">
      <c r="A573" s="23"/>
      <c r="B573" s="30"/>
      <c r="C573" s="61"/>
      <c r="D573" s="61"/>
      <c r="E573" s="25"/>
    </row>
    <row r="574" spans="1:5" s="24" customFormat="1" x14ac:dyDescent="0.2">
      <c r="A574" s="23"/>
      <c r="B574" s="28"/>
      <c r="C574" s="55"/>
      <c r="D574" s="55"/>
      <c r="E574" s="25"/>
    </row>
    <row r="575" spans="1:5" s="24" customFormat="1" x14ac:dyDescent="0.2">
      <c r="A575" s="23"/>
      <c r="B575" s="28"/>
      <c r="C575" s="55"/>
      <c r="D575" s="55"/>
      <c r="E575" s="25"/>
    </row>
    <row r="576" spans="1:5" s="24" customFormat="1" x14ac:dyDescent="0.2">
      <c r="A576" s="23"/>
      <c r="B576" s="28"/>
      <c r="C576" s="55"/>
      <c r="D576" s="55"/>
      <c r="E576" s="25"/>
    </row>
    <row r="577" spans="1:5" s="24" customFormat="1" x14ac:dyDescent="0.2">
      <c r="A577" s="23"/>
      <c r="B577" s="28"/>
      <c r="C577" s="55"/>
      <c r="D577" s="55"/>
      <c r="E577" s="25"/>
    </row>
    <row r="578" spans="1:5" s="24" customFormat="1" x14ac:dyDescent="0.2">
      <c r="A578" s="23"/>
      <c r="B578" s="28"/>
      <c r="C578" s="55"/>
      <c r="D578" s="55"/>
      <c r="E578" s="25"/>
    </row>
    <row r="579" spans="1:5" s="24" customFormat="1" x14ac:dyDescent="0.2">
      <c r="A579" s="23"/>
      <c r="B579" s="28"/>
      <c r="C579" s="55"/>
      <c r="D579" s="55"/>
      <c r="E579" s="25"/>
    </row>
    <row r="580" spans="1:5" s="24" customFormat="1" x14ac:dyDescent="0.2">
      <c r="A580" s="23"/>
      <c r="B580" s="28"/>
      <c r="C580" s="55"/>
      <c r="D580" s="55"/>
      <c r="E580" s="25"/>
    </row>
    <row r="581" spans="1:5" s="24" customFormat="1" x14ac:dyDescent="0.2">
      <c r="A581" s="23"/>
      <c r="B581" s="28"/>
      <c r="C581" s="55"/>
      <c r="D581" s="55"/>
      <c r="E581" s="25"/>
    </row>
    <row r="582" spans="1:5" s="24" customFormat="1" x14ac:dyDescent="0.2">
      <c r="A582" s="23"/>
      <c r="B582" s="28"/>
      <c r="C582" s="55"/>
      <c r="D582" s="55"/>
      <c r="E582" s="25"/>
    </row>
    <row r="583" spans="1:5" s="24" customFormat="1" x14ac:dyDescent="0.2">
      <c r="A583" s="23"/>
      <c r="B583" s="28"/>
      <c r="C583" s="55"/>
      <c r="D583" s="55"/>
      <c r="E583" s="25"/>
    </row>
    <row r="584" spans="1:5" s="24" customFormat="1" x14ac:dyDescent="0.2">
      <c r="A584" s="23"/>
      <c r="B584" s="28"/>
      <c r="C584" s="55"/>
      <c r="D584" s="55"/>
      <c r="E584" s="25"/>
    </row>
    <row r="585" spans="1:5" s="24" customFormat="1" x14ac:dyDescent="0.2">
      <c r="A585" s="23"/>
      <c r="B585" s="28"/>
      <c r="C585" s="55"/>
      <c r="D585" s="55"/>
      <c r="E585" s="25"/>
    </row>
    <row r="586" spans="1:5" s="24" customFormat="1" x14ac:dyDescent="0.2">
      <c r="A586" s="23"/>
      <c r="B586" s="28"/>
      <c r="C586" s="55"/>
      <c r="D586" s="55"/>
      <c r="E586" s="25"/>
    </row>
    <row r="587" spans="1:5" s="24" customFormat="1" x14ac:dyDescent="0.2">
      <c r="A587" s="23"/>
      <c r="B587" s="30"/>
      <c r="C587" s="61"/>
      <c r="D587" s="61"/>
      <c r="E587" s="25"/>
    </row>
    <row r="588" spans="1:5" s="24" customFormat="1" ht="25.5" customHeight="1" x14ac:dyDescent="0.2">
      <c r="A588" s="23"/>
      <c r="B588" s="28"/>
      <c r="C588" s="55"/>
      <c r="D588" s="55"/>
      <c r="E588" s="25"/>
    </row>
    <row r="589" spans="1:5" s="24" customFormat="1" x14ac:dyDescent="0.2">
      <c r="A589" s="23"/>
      <c r="B589" s="28"/>
      <c r="C589" s="55"/>
      <c r="D589" s="55"/>
      <c r="E589" s="25"/>
    </row>
    <row r="590" spans="1:5" s="24" customFormat="1" x14ac:dyDescent="0.2">
      <c r="A590" s="23"/>
      <c r="B590" s="28"/>
      <c r="C590" s="55"/>
      <c r="D590" s="55"/>
      <c r="E590" s="25"/>
    </row>
    <row r="591" spans="1:5" s="24" customFormat="1" x14ac:dyDescent="0.2">
      <c r="A591" s="23"/>
      <c r="B591" s="28"/>
      <c r="C591" s="55"/>
      <c r="D591" s="55"/>
      <c r="E591" s="25"/>
    </row>
    <row r="592" spans="1:5" s="24" customFormat="1" x14ac:dyDescent="0.2">
      <c r="A592" s="23"/>
      <c r="B592" s="28"/>
      <c r="C592" s="55"/>
      <c r="D592" s="55"/>
      <c r="E592" s="25"/>
    </row>
    <row r="593" spans="1:5" s="24" customFormat="1" ht="30.75" customHeight="1" x14ac:dyDescent="0.2">
      <c r="A593" s="23"/>
      <c r="B593" s="28"/>
      <c r="C593" s="55"/>
      <c r="D593" s="55"/>
      <c r="E593" s="25"/>
    </row>
    <row r="594" spans="1:5" s="24" customFormat="1" x14ac:dyDescent="0.2">
      <c r="A594" s="23"/>
      <c r="B594" s="28"/>
      <c r="C594" s="55"/>
      <c r="D594" s="55"/>
      <c r="E594" s="25"/>
    </row>
    <row r="595" spans="1:5" s="24" customFormat="1" x14ac:dyDescent="0.2">
      <c r="A595" s="23"/>
      <c r="B595" s="28"/>
      <c r="C595" s="55"/>
      <c r="D595" s="55"/>
      <c r="E595" s="25"/>
    </row>
    <row r="596" spans="1:5" s="24" customFormat="1" x14ac:dyDescent="0.2">
      <c r="A596" s="23"/>
      <c r="B596" s="28"/>
      <c r="C596" s="55"/>
      <c r="D596" s="55"/>
      <c r="E596" s="25"/>
    </row>
    <row r="597" spans="1:5" s="24" customFormat="1" x14ac:dyDescent="0.2">
      <c r="A597" s="23"/>
      <c r="B597" s="28"/>
      <c r="C597" s="55"/>
      <c r="D597" s="55"/>
      <c r="E597" s="25"/>
    </row>
    <row r="598" spans="1:5" s="24" customFormat="1" x14ac:dyDescent="0.2">
      <c r="A598" s="23"/>
      <c r="B598" s="28"/>
      <c r="C598" s="55"/>
      <c r="D598" s="55"/>
      <c r="E598" s="25"/>
    </row>
    <row r="599" spans="1:5" s="24" customFormat="1" ht="15" customHeight="1" x14ac:dyDescent="0.2">
      <c r="A599" s="23"/>
      <c r="B599" s="28"/>
      <c r="C599" s="55"/>
      <c r="D599" s="55"/>
      <c r="E599" s="25"/>
    </row>
    <row r="600" spans="1:5" s="24" customFormat="1" ht="15" customHeight="1" x14ac:dyDescent="0.2">
      <c r="A600" s="23"/>
      <c r="B600" s="28"/>
      <c r="C600" s="55"/>
      <c r="D600" s="55"/>
      <c r="E600" s="25"/>
    </row>
    <row r="601" spans="1:5" s="24" customFormat="1" ht="15" customHeight="1" x14ac:dyDescent="0.2">
      <c r="A601" s="23"/>
      <c r="B601" s="28"/>
      <c r="C601" s="55"/>
      <c r="D601" s="55"/>
      <c r="E601" s="25"/>
    </row>
    <row r="602" spans="1:5" s="24" customFormat="1" ht="15" customHeight="1" x14ac:dyDescent="0.2">
      <c r="A602" s="23"/>
      <c r="B602" s="28"/>
      <c r="C602" s="55"/>
      <c r="D602" s="55"/>
      <c r="E602" s="25"/>
    </row>
    <row r="603" spans="1:5" s="24" customFormat="1" ht="15" customHeight="1" x14ac:dyDescent="0.2">
      <c r="A603" s="23"/>
      <c r="B603" s="29"/>
      <c r="C603" s="61"/>
      <c r="D603" s="61"/>
      <c r="E603" s="25"/>
    </row>
    <row r="604" spans="1:5" s="24" customFormat="1" ht="15" customHeight="1" x14ac:dyDescent="0.2">
      <c r="A604" s="23"/>
      <c r="B604" s="30"/>
      <c r="C604" s="61"/>
      <c r="D604" s="61"/>
      <c r="E604" s="25"/>
    </row>
    <row r="605" spans="1:5" s="24" customFormat="1" ht="15" customHeight="1" x14ac:dyDescent="0.2">
      <c r="A605" s="44"/>
      <c r="B605" s="28"/>
      <c r="C605" s="55"/>
      <c r="D605" s="55"/>
      <c r="E605" s="25"/>
    </row>
    <row r="606" spans="1:5" s="24" customFormat="1" ht="15" customHeight="1" x14ac:dyDescent="0.2">
      <c r="A606" s="23"/>
      <c r="B606" s="28"/>
      <c r="C606" s="55"/>
      <c r="D606" s="55"/>
      <c r="E606" s="25"/>
    </row>
    <row r="607" spans="1:5" s="24" customFormat="1" ht="15" customHeight="1" x14ac:dyDescent="0.2">
      <c r="A607" s="44"/>
      <c r="B607" s="28"/>
      <c r="C607" s="55"/>
      <c r="D607" s="55"/>
      <c r="E607" s="25"/>
    </row>
    <row r="608" spans="1:5" s="24" customFormat="1" ht="15" customHeight="1" x14ac:dyDescent="0.2">
      <c r="A608" s="23"/>
      <c r="B608" s="28"/>
      <c r="C608" s="55"/>
      <c r="D608" s="55"/>
      <c r="E608" s="25"/>
    </row>
    <row r="609" spans="1:5" s="24" customFormat="1" ht="15" customHeight="1" x14ac:dyDescent="0.2">
      <c r="A609" s="44"/>
      <c r="B609" s="28"/>
      <c r="C609" s="55"/>
      <c r="D609" s="55"/>
      <c r="E609" s="25"/>
    </row>
    <row r="610" spans="1:5" s="24" customFormat="1" ht="15" customHeight="1" x14ac:dyDescent="0.2">
      <c r="A610" s="23"/>
      <c r="B610" s="28"/>
      <c r="C610" s="55"/>
      <c r="D610" s="55"/>
      <c r="E610" s="25"/>
    </row>
    <row r="611" spans="1:5" s="24" customFormat="1" ht="15" customHeight="1" x14ac:dyDescent="0.2">
      <c r="A611" s="44"/>
      <c r="B611" s="28"/>
      <c r="C611" s="55"/>
      <c r="D611" s="55"/>
      <c r="E611" s="25"/>
    </row>
    <row r="612" spans="1:5" s="24" customFormat="1" ht="15" customHeight="1" x14ac:dyDescent="0.2">
      <c r="A612" s="23"/>
      <c r="B612" s="28"/>
      <c r="C612" s="55"/>
      <c r="D612" s="55"/>
      <c r="E612" s="25"/>
    </row>
    <row r="613" spans="1:5" s="24" customFormat="1" ht="15" customHeight="1" x14ac:dyDescent="0.2">
      <c r="A613" s="44"/>
      <c r="B613" s="28"/>
      <c r="C613" s="55"/>
      <c r="D613" s="55"/>
      <c r="E613" s="25"/>
    </row>
    <row r="614" spans="1:5" s="24" customFormat="1" ht="15" customHeight="1" x14ac:dyDescent="0.2">
      <c r="A614" s="23"/>
      <c r="B614" s="28"/>
      <c r="C614" s="55"/>
      <c r="D614" s="55"/>
      <c r="E614" s="25"/>
    </row>
    <row r="615" spans="1:5" s="24" customFormat="1" ht="15" customHeight="1" x14ac:dyDescent="0.2">
      <c r="A615" s="44"/>
      <c r="B615" s="28"/>
      <c r="C615" s="55"/>
      <c r="D615" s="55"/>
      <c r="E615" s="25"/>
    </row>
    <row r="616" spans="1:5" s="24" customFormat="1" ht="15" customHeight="1" x14ac:dyDescent="0.2">
      <c r="A616" s="23"/>
      <c r="B616" s="28"/>
      <c r="C616" s="55"/>
      <c r="D616" s="55"/>
      <c r="E616" s="25"/>
    </row>
    <row r="617" spans="1:5" s="24" customFormat="1" ht="15" customHeight="1" x14ac:dyDescent="0.2">
      <c r="A617" s="44"/>
      <c r="B617" s="28"/>
      <c r="C617" s="55"/>
      <c r="D617" s="55"/>
      <c r="E617" s="25"/>
    </row>
    <row r="618" spans="1:5" s="24" customFormat="1" ht="15" customHeight="1" x14ac:dyDescent="0.2">
      <c r="A618" s="23"/>
      <c r="B618" s="28"/>
      <c r="C618" s="55"/>
      <c r="D618" s="55"/>
      <c r="E618" s="25"/>
    </row>
    <row r="619" spans="1:5" s="24" customFormat="1" ht="15" customHeight="1" x14ac:dyDescent="0.2">
      <c r="A619" s="44"/>
      <c r="B619" s="28"/>
      <c r="C619" s="55"/>
      <c r="D619" s="55"/>
      <c r="E619" s="25"/>
    </row>
    <row r="620" spans="1:5" s="24" customFormat="1" ht="15" customHeight="1" x14ac:dyDescent="0.2">
      <c r="A620" s="23"/>
      <c r="B620" s="28"/>
      <c r="C620" s="55"/>
      <c r="D620" s="55"/>
      <c r="E620" s="25"/>
    </row>
    <row r="621" spans="1:5" s="24" customFormat="1" ht="15" customHeight="1" x14ac:dyDescent="0.2">
      <c r="A621" s="44"/>
      <c r="B621" s="28"/>
      <c r="C621" s="55"/>
      <c r="D621" s="55"/>
      <c r="E621" s="25"/>
    </row>
    <row r="622" spans="1:5" s="24" customFormat="1" ht="15" customHeight="1" x14ac:dyDescent="0.2">
      <c r="A622" s="23"/>
      <c r="B622" s="28"/>
      <c r="C622" s="55"/>
      <c r="D622" s="55"/>
      <c r="E622" s="25"/>
    </row>
    <row r="623" spans="1:5" s="24" customFormat="1" ht="15" customHeight="1" x14ac:dyDescent="0.2">
      <c r="A623" s="44"/>
      <c r="B623" s="28"/>
      <c r="C623" s="55"/>
      <c r="D623" s="55"/>
      <c r="E623" s="25"/>
    </row>
    <row r="624" spans="1:5" s="24" customFormat="1" ht="15" customHeight="1" x14ac:dyDescent="0.2">
      <c r="A624" s="44"/>
      <c r="B624" s="30"/>
      <c r="C624" s="61"/>
      <c r="D624" s="61"/>
      <c r="E624" s="25"/>
    </row>
    <row r="625" spans="1:5" s="24" customFormat="1" ht="15" customHeight="1" x14ac:dyDescent="0.2">
      <c r="A625" s="44"/>
      <c r="B625" s="28"/>
      <c r="C625" s="55"/>
      <c r="D625" s="55"/>
      <c r="E625" s="25"/>
    </row>
    <row r="626" spans="1:5" s="24" customFormat="1" ht="15" customHeight="1" x14ac:dyDescent="0.2">
      <c r="A626" s="44"/>
      <c r="B626" s="28"/>
      <c r="C626" s="55"/>
      <c r="D626" s="55"/>
      <c r="E626" s="25"/>
    </row>
    <row r="627" spans="1:5" s="24" customFormat="1" ht="15" customHeight="1" x14ac:dyDescent="0.2">
      <c r="A627" s="44"/>
      <c r="B627" s="28"/>
      <c r="C627" s="55"/>
      <c r="D627" s="55"/>
      <c r="E627" s="25"/>
    </row>
    <row r="628" spans="1:5" s="24" customFormat="1" ht="15" customHeight="1" x14ac:dyDescent="0.2">
      <c r="A628" s="44"/>
      <c r="B628" s="28"/>
      <c r="C628" s="55"/>
      <c r="D628" s="55"/>
      <c r="E628" s="25"/>
    </row>
    <row r="629" spans="1:5" s="24" customFormat="1" ht="15" customHeight="1" x14ac:dyDescent="0.2">
      <c r="A629" s="44"/>
      <c r="B629" s="28"/>
      <c r="C629" s="55"/>
      <c r="D629" s="55"/>
      <c r="E629" s="25"/>
    </row>
    <row r="630" spans="1:5" s="24" customFormat="1" ht="15" customHeight="1" x14ac:dyDescent="0.2">
      <c r="A630" s="44"/>
      <c r="B630" s="28"/>
      <c r="C630" s="55"/>
      <c r="D630" s="55"/>
      <c r="E630" s="25"/>
    </row>
    <row r="631" spans="1:5" s="24" customFormat="1" ht="15" customHeight="1" x14ac:dyDescent="0.2">
      <c r="A631" s="23"/>
      <c r="B631" s="45"/>
      <c r="C631" s="54"/>
      <c r="D631" s="54"/>
      <c r="E631" s="25"/>
    </row>
    <row r="632" spans="1:5" s="24" customFormat="1" ht="15" customHeight="1" x14ac:dyDescent="0.2">
      <c r="C632" s="62"/>
      <c r="D632" s="62"/>
    </row>
    <row r="633" spans="1:5" s="24" customFormat="1" ht="15" customHeight="1" x14ac:dyDescent="0.2">
      <c r="C633" s="62"/>
      <c r="D633" s="62"/>
    </row>
    <row r="634" spans="1:5" s="24" customFormat="1" ht="15" customHeight="1" x14ac:dyDescent="0.2">
      <c r="C634" s="62"/>
      <c r="D634" s="62"/>
    </row>
    <row r="635" spans="1:5" s="24" customFormat="1" ht="15" customHeight="1" x14ac:dyDescent="0.2">
      <c r="C635" s="62"/>
      <c r="D635" s="62"/>
    </row>
    <row r="636" spans="1:5" s="24" customFormat="1" ht="15" customHeight="1" x14ac:dyDescent="0.2">
      <c r="C636" s="62"/>
      <c r="D636" s="62"/>
    </row>
    <row r="637" spans="1:5" s="24" customFormat="1" ht="15" customHeight="1" x14ac:dyDescent="0.2">
      <c r="C637" s="62"/>
      <c r="D637" s="62"/>
    </row>
    <row r="638" spans="1:5" s="24" customFormat="1" ht="15" customHeight="1" x14ac:dyDescent="0.2">
      <c r="C638" s="62"/>
      <c r="D638" s="62"/>
    </row>
    <row r="639" spans="1:5" s="24" customFormat="1" ht="15" customHeight="1" x14ac:dyDescent="0.2">
      <c r="C639" s="62"/>
      <c r="D639" s="62"/>
    </row>
    <row r="640" spans="1:5" s="24" customFormat="1" ht="15" customHeight="1" x14ac:dyDescent="0.2">
      <c r="C640" s="62"/>
      <c r="D640" s="62"/>
    </row>
    <row r="641" spans="3:4" s="24" customFormat="1" ht="15" customHeight="1" x14ac:dyDescent="0.2">
      <c r="C641" s="62"/>
      <c r="D641" s="62"/>
    </row>
    <row r="642" spans="3:4" s="24" customFormat="1" ht="15" customHeight="1" x14ac:dyDescent="0.2">
      <c r="C642" s="62"/>
      <c r="D642" s="62"/>
    </row>
    <row r="643" spans="3:4" s="24" customFormat="1" ht="15" customHeight="1" x14ac:dyDescent="0.2">
      <c r="C643" s="62"/>
      <c r="D643" s="62"/>
    </row>
    <row r="644" spans="3:4" s="24" customFormat="1" ht="15" customHeight="1" x14ac:dyDescent="0.2">
      <c r="C644" s="62"/>
      <c r="D644" s="62"/>
    </row>
    <row r="645" spans="3:4" s="24" customFormat="1" ht="15" customHeight="1" x14ac:dyDescent="0.2">
      <c r="C645" s="62"/>
      <c r="D645" s="62"/>
    </row>
    <row r="646" spans="3:4" s="24" customFormat="1" ht="15" customHeight="1" x14ac:dyDescent="0.2">
      <c r="C646" s="62"/>
      <c r="D646" s="62"/>
    </row>
    <row r="647" spans="3:4" s="24" customFormat="1" ht="15" customHeight="1" x14ac:dyDescent="0.2">
      <c r="C647" s="62"/>
      <c r="D647" s="62"/>
    </row>
    <row r="648" spans="3:4" s="24" customFormat="1" ht="15" customHeight="1" x14ac:dyDescent="0.2">
      <c r="C648" s="62"/>
      <c r="D648" s="62"/>
    </row>
    <row r="649" spans="3:4" s="24" customFormat="1" ht="15" customHeight="1" x14ac:dyDescent="0.2">
      <c r="C649" s="62"/>
      <c r="D649" s="62"/>
    </row>
    <row r="650" spans="3:4" s="24" customFormat="1" ht="15" customHeight="1" x14ac:dyDescent="0.2">
      <c r="C650" s="62"/>
      <c r="D650" s="62"/>
    </row>
    <row r="651" spans="3:4" s="24" customFormat="1" ht="15" customHeight="1" x14ac:dyDescent="0.2">
      <c r="C651" s="62"/>
      <c r="D651" s="62"/>
    </row>
    <row r="652" spans="3:4" s="24" customFormat="1" ht="15" customHeight="1" x14ac:dyDescent="0.2">
      <c r="C652" s="62"/>
      <c r="D652" s="62"/>
    </row>
    <row r="653" spans="3:4" s="24" customFormat="1" ht="15" customHeight="1" x14ac:dyDescent="0.2">
      <c r="C653" s="62"/>
      <c r="D653" s="62"/>
    </row>
    <row r="654" spans="3:4" s="24" customFormat="1" ht="15" customHeight="1" x14ac:dyDescent="0.2">
      <c r="C654" s="62"/>
      <c r="D654" s="62"/>
    </row>
    <row r="655" spans="3:4" s="24" customFormat="1" ht="15" customHeight="1" x14ac:dyDescent="0.2">
      <c r="C655" s="62"/>
      <c r="D655" s="62"/>
    </row>
    <row r="656" spans="3:4" s="24" customFormat="1" ht="15" customHeight="1" x14ac:dyDescent="0.2">
      <c r="C656" s="62"/>
      <c r="D656" s="62"/>
    </row>
    <row r="657" spans="3:4" s="24" customFormat="1" ht="15" customHeight="1" x14ac:dyDescent="0.2">
      <c r="C657" s="62"/>
      <c r="D657" s="62"/>
    </row>
    <row r="658" spans="3:4" s="24" customFormat="1" ht="15" customHeight="1" x14ac:dyDescent="0.2">
      <c r="C658" s="62"/>
      <c r="D658" s="62"/>
    </row>
    <row r="659" spans="3:4" s="24" customFormat="1" ht="15" customHeight="1" x14ac:dyDescent="0.2">
      <c r="C659" s="62"/>
      <c r="D659" s="62"/>
    </row>
    <row r="660" spans="3:4" s="24" customFormat="1" ht="15" customHeight="1" x14ac:dyDescent="0.2">
      <c r="C660" s="62"/>
      <c r="D660" s="62"/>
    </row>
    <row r="661" spans="3:4" s="24" customFormat="1" ht="15" customHeight="1" x14ac:dyDescent="0.2">
      <c r="C661" s="62"/>
      <c r="D661" s="62"/>
    </row>
    <row r="662" spans="3:4" s="24" customFormat="1" ht="15" customHeight="1" x14ac:dyDescent="0.2">
      <c r="C662" s="62"/>
      <c r="D662" s="62"/>
    </row>
    <row r="663" spans="3:4" s="24" customFormat="1" ht="15" customHeight="1" x14ac:dyDescent="0.2">
      <c r="C663" s="62"/>
      <c r="D663" s="62"/>
    </row>
    <row r="664" spans="3:4" s="24" customFormat="1" ht="15" customHeight="1" x14ac:dyDescent="0.2">
      <c r="C664" s="62"/>
      <c r="D664" s="62"/>
    </row>
    <row r="665" spans="3:4" s="24" customFormat="1" ht="15" customHeight="1" x14ac:dyDescent="0.2">
      <c r="C665" s="62"/>
      <c r="D665" s="62"/>
    </row>
    <row r="666" spans="3:4" s="24" customFormat="1" ht="15" customHeight="1" x14ac:dyDescent="0.2">
      <c r="C666" s="62"/>
      <c r="D666" s="62"/>
    </row>
    <row r="667" spans="3:4" s="24" customFormat="1" ht="15" customHeight="1" x14ac:dyDescent="0.2">
      <c r="C667" s="62"/>
      <c r="D667" s="62"/>
    </row>
    <row r="668" spans="3:4" s="24" customFormat="1" ht="15" customHeight="1" x14ac:dyDescent="0.2">
      <c r="C668" s="62"/>
      <c r="D668" s="62"/>
    </row>
    <row r="669" spans="3:4" s="24" customFormat="1" ht="15" customHeight="1" x14ac:dyDescent="0.2">
      <c r="C669" s="62"/>
      <c r="D669" s="62"/>
    </row>
    <row r="670" spans="3:4" s="24" customFormat="1" ht="15" customHeight="1" x14ac:dyDescent="0.2">
      <c r="C670" s="62"/>
      <c r="D670" s="62"/>
    </row>
    <row r="671" spans="3:4" s="24" customFormat="1" ht="15" customHeight="1" x14ac:dyDescent="0.2">
      <c r="C671" s="62"/>
      <c r="D671" s="62"/>
    </row>
    <row r="672" spans="3:4" s="24" customFormat="1" ht="15" customHeight="1" x14ac:dyDescent="0.2">
      <c r="C672" s="62"/>
      <c r="D672" s="62"/>
    </row>
    <row r="673" spans="3:4" s="24" customFormat="1" ht="15" customHeight="1" x14ac:dyDescent="0.2">
      <c r="C673" s="62"/>
      <c r="D673" s="62"/>
    </row>
    <row r="674" spans="3:4" s="24" customFormat="1" ht="15" customHeight="1" x14ac:dyDescent="0.2">
      <c r="C674" s="62"/>
      <c r="D674" s="62"/>
    </row>
    <row r="675" spans="3:4" s="24" customFormat="1" ht="15" customHeight="1" x14ac:dyDescent="0.2">
      <c r="C675" s="62"/>
      <c r="D675" s="62"/>
    </row>
    <row r="676" spans="3:4" s="24" customFormat="1" ht="15" customHeight="1" x14ac:dyDescent="0.2">
      <c r="C676" s="62"/>
      <c r="D676" s="62"/>
    </row>
    <row r="677" spans="3:4" s="24" customFormat="1" ht="15" customHeight="1" x14ac:dyDescent="0.2">
      <c r="C677" s="62"/>
      <c r="D677" s="62"/>
    </row>
    <row r="678" spans="3:4" s="24" customFormat="1" ht="15" customHeight="1" x14ac:dyDescent="0.2">
      <c r="C678" s="62"/>
      <c r="D678" s="62"/>
    </row>
    <row r="679" spans="3:4" s="24" customFormat="1" ht="15" customHeight="1" x14ac:dyDescent="0.2">
      <c r="C679" s="62"/>
      <c r="D679" s="62"/>
    </row>
    <row r="680" spans="3:4" s="24" customFormat="1" ht="15" customHeight="1" x14ac:dyDescent="0.2">
      <c r="C680" s="62"/>
      <c r="D680" s="62"/>
    </row>
    <row r="681" spans="3:4" s="24" customFormat="1" ht="15" customHeight="1" x14ac:dyDescent="0.2">
      <c r="C681" s="62"/>
      <c r="D681" s="62"/>
    </row>
    <row r="682" spans="3:4" s="24" customFormat="1" ht="15" customHeight="1" x14ac:dyDescent="0.2">
      <c r="C682" s="62"/>
      <c r="D682" s="62"/>
    </row>
    <row r="683" spans="3:4" s="24" customFormat="1" ht="15" customHeight="1" x14ac:dyDescent="0.2">
      <c r="C683" s="62"/>
      <c r="D683" s="62"/>
    </row>
    <row r="684" spans="3:4" s="24" customFormat="1" ht="15" customHeight="1" x14ac:dyDescent="0.2">
      <c r="C684" s="62"/>
      <c r="D684" s="62"/>
    </row>
    <row r="685" spans="3:4" s="24" customFormat="1" ht="15" customHeight="1" x14ac:dyDescent="0.2">
      <c r="C685" s="62"/>
      <c r="D685" s="62"/>
    </row>
    <row r="686" spans="3:4" s="24" customFormat="1" ht="15" customHeight="1" x14ac:dyDescent="0.2">
      <c r="C686" s="62"/>
      <c r="D686" s="62"/>
    </row>
    <row r="687" spans="3:4" s="24" customFormat="1" ht="15" customHeight="1" x14ac:dyDescent="0.2">
      <c r="C687" s="62"/>
      <c r="D687" s="62"/>
    </row>
    <row r="688" spans="3:4" s="24" customFormat="1" ht="15" customHeight="1" x14ac:dyDescent="0.2">
      <c r="C688" s="62"/>
      <c r="D688" s="62"/>
    </row>
    <row r="689" spans="3:4" s="24" customFormat="1" ht="15" customHeight="1" x14ac:dyDescent="0.2">
      <c r="C689" s="62"/>
      <c r="D689" s="62"/>
    </row>
    <row r="690" spans="3:4" s="24" customFormat="1" ht="15" customHeight="1" x14ac:dyDescent="0.2">
      <c r="C690" s="62"/>
      <c r="D690" s="62"/>
    </row>
    <row r="691" spans="3:4" s="24" customFormat="1" ht="15" customHeight="1" x14ac:dyDescent="0.2">
      <c r="C691" s="62"/>
      <c r="D691" s="62"/>
    </row>
    <row r="692" spans="3:4" s="24" customFormat="1" ht="15" customHeight="1" x14ac:dyDescent="0.2">
      <c r="C692" s="62"/>
      <c r="D692" s="62"/>
    </row>
    <row r="693" spans="3:4" s="24" customFormat="1" ht="15" customHeight="1" x14ac:dyDescent="0.2">
      <c r="C693" s="62"/>
      <c r="D693" s="62"/>
    </row>
    <row r="694" spans="3:4" s="24" customFormat="1" ht="15" customHeight="1" x14ac:dyDescent="0.2">
      <c r="C694" s="62"/>
      <c r="D694" s="62"/>
    </row>
    <row r="695" spans="3:4" s="24" customFormat="1" ht="15" customHeight="1" x14ac:dyDescent="0.2">
      <c r="C695" s="62"/>
      <c r="D695" s="62"/>
    </row>
    <row r="696" spans="3:4" s="24" customFormat="1" ht="15" customHeight="1" x14ac:dyDescent="0.2">
      <c r="C696" s="62"/>
      <c r="D696" s="62"/>
    </row>
    <row r="697" spans="3:4" s="24" customFormat="1" ht="15" customHeight="1" x14ac:dyDescent="0.2">
      <c r="C697" s="62"/>
      <c r="D697" s="62"/>
    </row>
    <row r="698" spans="3:4" s="24" customFormat="1" ht="15" customHeight="1" x14ac:dyDescent="0.2">
      <c r="C698" s="62"/>
      <c r="D698" s="62"/>
    </row>
    <row r="699" spans="3:4" s="24" customFormat="1" ht="15" customHeight="1" x14ac:dyDescent="0.2">
      <c r="C699" s="62"/>
      <c r="D699" s="62"/>
    </row>
    <row r="700" spans="3:4" s="24" customFormat="1" ht="15" customHeight="1" x14ac:dyDescent="0.2">
      <c r="C700" s="62"/>
      <c r="D700" s="62"/>
    </row>
    <row r="701" spans="3:4" s="24" customFormat="1" ht="15" customHeight="1" x14ac:dyDescent="0.2">
      <c r="C701" s="62"/>
      <c r="D701" s="62"/>
    </row>
    <row r="702" spans="3:4" s="24" customFormat="1" ht="15" customHeight="1" x14ac:dyDescent="0.2">
      <c r="C702" s="62"/>
      <c r="D702" s="62"/>
    </row>
    <row r="703" spans="3:4" s="24" customFormat="1" ht="15" customHeight="1" x14ac:dyDescent="0.2">
      <c r="C703" s="62"/>
      <c r="D703" s="62"/>
    </row>
    <row r="704" spans="3:4" s="24" customFormat="1" ht="15" customHeight="1" x14ac:dyDescent="0.2">
      <c r="C704" s="62"/>
      <c r="D704" s="62"/>
    </row>
    <row r="705" spans="3:4" s="24" customFormat="1" ht="15" customHeight="1" x14ac:dyDescent="0.2">
      <c r="C705" s="62"/>
      <c r="D705" s="62"/>
    </row>
    <row r="706" spans="3:4" s="24" customFormat="1" ht="15" customHeight="1" x14ac:dyDescent="0.2">
      <c r="C706" s="62"/>
      <c r="D706" s="62"/>
    </row>
    <row r="707" spans="3:4" s="24" customFormat="1" ht="15" customHeight="1" x14ac:dyDescent="0.2">
      <c r="C707" s="62"/>
      <c r="D707" s="62"/>
    </row>
    <row r="708" spans="3:4" s="24" customFormat="1" ht="15" customHeight="1" x14ac:dyDescent="0.2">
      <c r="C708" s="62"/>
      <c r="D708" s="62"/>
    </row>
    <row r="709" spans="3:4" s="24" customFormat="1" ht="15" customHeight="1" x14ac:dyDescent="0.2">
      <c r="C709" s="62"/>
      <c r="D709" s="62"/>
    </row>
    <row r="710" spans="3:4" s="24" customFormat="1" ht="15" customHeight="1" x14ac:dyDescent="0.2">
      <c r="C710" s="62"/>
      <c r="D710" s="62"/>
    </row>
    <row r="711" spans="3:4" s="24" customFormat="1" ht="15" customHeight="1" x14ac:dyDescent="0.2">
      <c r="C711" s="62"/>
      <c r="D711" s="62"/>
    </row>
    <row r="712" spans="3:4" s="24" customFormat="1" ht="15" customHeight="1" x14ac:dyDescent="0.2">
      <c r="C712" s="62"/>
      <c r="D712" s="62"/>
    </row>
    <row r="713" spans="3:4" s="24" customFormat="1" ht="15" customHeight="1" x14ac:dyDescent="0.2">
      <c r="C713" s="62"/>
      <c r="D713" s="62"/>
    </row>
    <row r="714" spans="3:4" s="24" customFormat="1" ht="15" customHeight="1" x14ac:dyDescent="0.2">
      <c r="C714" s="62"/>
      <c r="D714" s="62"/>
    </row>
    <row r="715" spans="3:4" s="24" customFormat="1" ht="15" customHeight="1" x14ac:dyDescent="0.2">
      <c r="C715" s="62"/>
      <c r="D715" s="62"/>
    </row>
    <row r="716" spans="3:4" s="24" customFormat="1" ht="15" customHeight="1" x14ac:dyDescent="0.2">
      <c r="C716" s="62"/>
      <c r="D716" s="62"/>
    </row>
    <row r="717" spans="3:4" s="24" customFormat="1" ht="15" customHeight="1" x14ac:dyDescent="0.2">
      <c r="C717" s="62"/>
      <c r="D717" s="62"/>
    </row>
    <row r="718" spans="3:4" s="24" customFormat="1" x14ac:dyDescent="0.2">
      <c r="C718" s="62"/>
      <c r="D718" s="62"/>
    </row>
    <row r="719" spans="3:4" s="24" customFormat="1" x14ac:dyDescent="0.2">
      <c r="C719" s="62"/>
      <c r="D719" s="62"/>
    </row>
    <row r="720" spans="3:4" s="24" customFormat="1" x14ac:dyDescent="0.2">
      <c r="C720" s="62"/>
      <c r="D720" s="62"/>
    </row>
    <row r="721" spans="3:4" s="24" customFormat="1" x14ac:dyDescent="0.2">
      <c r="C721" s="62"/>
      <c r="D721" s="62"/>
    </row>
    <row r="722" spans="3:4" s="24" customFormat="1" x14ac:dyDescent="0.2">
      <c r="C722" s="62"/>
      <c r="D722" s="62"/>
    </row>
    <row r="723" spans="3:4" s="24" customFormat="1" x14ac:dyDescent="0.2">
      <c r="C723" s="62"/>
      <c r="D723" s="62"/>
    </row>
    <row r="724" spans="3:4" s="24" customFormat="1" x14ac:dyDescent="0.2">
      <c r="C724" s="62"/>
      <c r="D724" s="62"/>
    </row>
    <row r="725" spans="3:4" s="24" customFormat="1" x14ac:dyDescent="0.2">
      <c r="C725" s="62"/>
      <c r="D725" s="62"/>
    </row>
    <row r="726" spans="3:4" s="24" customFormat="1" x14ac:dyDescent="0.2">
      <c r="C726" s="62"/>
      <c r="D726" s="62"/>
    </row>
    <row r="727" spans="3:4" s="24" customFormat="1" x14ac:dyDescent="0.2">
      <c r="C727" s="62"/>
      <c r="D727" s="62"/>
    </row>
    <row r="728" spans="3:4" s="24" customFormat="1" x14ac:dyDescent="0.2">
      <c r="C728" s="62"/>
      <c r="D728" s="62"/>
    </row>
    <row r="729" spans="3:4" s="24" customFormat="1" x14ac:dyDescent="0.2">
      <c r="C729" s="62"/>
      <c r="D729" s="62"/>
    </row>
    <row r="730" spans="3:4" s="24" customFormat="1" x14ac:dyDescent="0.2">
      <c r="C730" s="62"/>
      <c r="D730" s="62"/>
    </row>
    <row r="731" spans="3:4" s="24" customFormat="1" x14ac:dyDescent="0.2">
      <c r="C731" s="62"/>
      <c r="D731" s="62"/>
    </row>
    <row r="732" spans="3:4" s="24" customFormat="1" x14ac:dyDescent="0.2">
      <c r="C732" s="62"/>
      <c r="D732" s="62"/>
    </row>
    <row r="733" spans="3:4" s="24" customFormat="1" x14ac:dyDescent="0.2">
      <c r="C733" s="62"/>
      <c r="D733" s="62"/>
    </row>
    <row r="734" spans="3:4" s="24" customFormat="1" x14ac:dyDescent="0.2">
      <c r="C734" s="62"/>
      <c r="D734" s="62"/>
    </row>
    <row r="735" spans="3:4" s="24" customFormat="1" x14ac:dyDescent="0.2">
      <c r="C735" s="62"/>
      <c r="D735" s="62"/>
    </row>
    <row r="736" spans="3:4" s="24" customFormat="1" x14ac:dyDescent="0.2">
      <c r="C736" s="62"/>
      <c r="D736" s="62"/>
    </row>
    <row r="737" spans="3:4" s="24" customFormat="1" x14ac:dyDescent="0.2">
      <c r="C737" s="62"/>
      <c r="D737" s="62"/>
    </row>
    <row r="738" spans="3:4" s="24" customFormat="1" x14ac:dyDescent="0.2">
      <c r="C738" s="62"/>
      <c r="D738" s="62"/>
    </row>
    <row r="739" spans="3:4" s="24" customFormat="1" x14ac:dyDescent="0.2">
      <c r="C739" s="62"/>
      <c r="D739" s="62"/>
    </row>
    <row r="740" spans="3:4" s="24" customFormat="1" x14ac:dyDescent="0.2">
      <c r="C740" s="62"/>
      <c r="D740" s="62"/>
    </row>
    <row r="741" spans="3:4" s="24" customFormat="1" x14ac:dyDescent="0.2">
      <c r="C741" s="62"/>
      <c r="D741" s="62"/>
    </row>
    <row r="742" spans="3:4" s="24" customFormat="1" x14ac:dyDescent="0.2">
      <c r="C742" s="62"/>
      <c r="D742" s="62"/>
    </row>
    <row r="743" spans="3:4" s="24" customFormat="1" x14ac:dyDescent="0.2">
      <c r="C743" s="62"/>
      <c r="D743" s="62"/>
    </row>
    <row r="744" spans="3:4" s="24" customFormat="1" x14ac:dyDescent="0.2">
      <c r="C744" s="62"/>
      <c r="D744" s="62"/>
    </row>
    <row r="745" spans="3:4" s="24" customFormat="1" x14ac:dyDescent="0.2">
      <c r="C745" s="62"/>
      <c r="D745" s="62"/>
    </row>
    <row r="746" spans="3:4" s="24" customFormat="1" x14ac:dyDescent="0.2">
      <c r="C746" s="62"/>
      <c r="D746" s="62"/>
    </row>
    <row r="747" spans="3:4" s="24" customFormat="1" x14ac:dyDescent="0.2">
      <c r="C747" s="62"/>
      <c r="D747" s="62"/>
    </row>
    <row r="748" spans="3:4" s="24" customFormat="1" x14ac:dyDescent="0.2">
      <c r="C748" s="62"/>
      <c r="D748" s="62"/>
    </row>
    <row r="749" spans="3:4" s="24" customFormat="1" x14ac:dyDescent="0.2">
      <c r="C749" s="62"/>
      <c r="D749" s="62"/>
    </row>
    <row r="750" spans="3:4" s="24" customFormat="1" x14ac:dyDescent="0.2">
      <c r="C750" s="62"/>
      <c r="D750" s="62"/>
    </row>
    <row r="751" spans="3:4" s="24" customFormat="1" x14ac:dyDescent="0.2">
      <c r="C751" s="62"/>
      <c r="D751" s="62"/>
    </row>
    <row r="752" spans="3:4" s="24" customFormat="1" x14ac:dyDescent="0.2">
      <c r="C752" s="62"/>
      <c r="D752" s="62"/>
    </row>
    <row r="753" spans="3:4" s="24" customFormat="1" x14ac:dyDescent="0.2">
      <c r="C753" s="62"/>
      <c r="D753" s="62"/>
    </row>
    <row r="754" spans="3:4" s="24" customFormat="1" x14ac:dyDescent="0.2">
      <c r="C754" s="62"/>
      <c r="D754" s="62"/>
    </row>
    <row r="755" spans="3:4" s="24" customFormat="1" x14ac:dyDescent="0.2">
      <c r="C755" s="62"/>
      <c r="D755" s="62"/>
    </row>
    <row r="756" spans="3:4" s="24" customFormat="1" x14ac:dyDescent="0.2">
      <c r="C756" s="62"/>
      <c r="D756" s="62"/>
    </row>
    <row r="757" spans="3:4" s="24" customFormat="1" x14ac:dyDescent="0.2">
      <c r="C757" s="62"/>
      <c r="D757" s="62"/>
    </row>
    <row r="758" spans="3:4" s="24" customFormat="1" x14ac:dyDescent="0.2">
      <c r="C758" s="62"/>
      <c r="D758" s="62"/>
    </row>
    <row r="759" spans="3:4" s="24" customFormat="1" x14ac:dyDescent="0.2">
      <c r="C759" s="62"/>
      <c r="D759" s="62"/>
    </row>
    <row r="760" spans="3:4" s="24" customFormat="1" x14ac:dyDescent="0.2">
      <c r="C760" s="62"/>
      <c r="D760" s="62"/>
    </row>
    <row r="761" spans="3:4" s="24" customFormat="1" x14ac:dyDescent="0.2">
      <c r="C761" s="62"/>
      <c r="D761" s="62"/>
    </row>
    <row r="762" spans="3:4" s="24" customFormat="1" x14ac:dyDescent="0.2">
      <c r="C762" s="62"/>
      <c r="D762" s="62"/>
    </row>
    <row r="763" spans="3:4" s="24" customFormat="1" x14ac:dyDescent="0.2">
      <c r="C763" s="62"/>
      <c r="D763" s="62"/>
    </row>
    <row r="764" spans="3:4" s="24" customFormat="1" x14ac:dyDescent="0.2">
      <c r="C764" s="62"/>
      <c r="D764" s="62"/>
    </row>
    <row r="765" spans="3:4" s="24" customFormat="1" x14ac:dyDescent="0.2">
      <c r="C765" s="62"/>
      <c r="D765" s="62"/>
    </row>
    <row r="766" spans="3:4" s="24" customFormat="1" x14ac:dyDescent="0.2">
      <c r="C766" s="62"/>
      <c r="D766" s="62"/>
    </row>
    <row r="767" spans="3:4" s="24" customFormat="1" x14ac:dyDescent="0.2">
      <c r="C767" s="62"/>
      <c r="D767" s="62"/>
    </row>
    <row r="768" spans="3:4" s="24" customFormat="1" x14ac:dyDescent="0.2">
      <c r="C768" s="62"/>
      <c r="D768" s="62"/>
    </row>
    <row r="769" spans="3:4" s="24" customFormat="1" x14ac:dyDescent="0.2">
      <c r="C769" s="62"/>
      <c r="D769" s="62"/>
    </row>
    <row r="770" spans="3:4" s="24" customFormat="1" x14ac:dyDescent="0.2">
      <c r="C770" s="62"/>
      <c r="D770" s="62"/>
    </row>
    <row r="771" spans="3:4" s="24" customFormat="1" x14ac:dyDescent="0.2">
      <c r="C771" s="62"/>
      <c r="D771" s="62"/>
    </row>
    <row r="772" spans="3:4" s="24" customFormat="1" x14ac:dyDescent="0.2">
      <c r="C772" s="62"/>
      <c r="D772" s="62"/>
    </row>
    <row r="773" spans="3:4" s="24" customFormat="1" x14ac:dyDescent="0.2">
      <c r="C773" s="62"/>
      <c r="D773" s="62"/>
    </row>
    <row r="774" spans="3:4" s="24" customFormat="1" x14ac:dyDescent="0.2">
      <c r="C774" s="62"/>
      <c r="D774" s="62"/>
    </row>
    <row r="775" spans="3:4" s="24" customFormat="1" x14ac:dyDescent="0.2">
      <c r="C775" s="62"/>
      <c r="D775" s="62"/>
    </row>
    <row r="776" spans="3:4" s="24" customFormat="1" x14ac:dyDescent="0.2">
      <c r="C776" s="62"/>
      <c r="D776" s="62"/>
    </row>
    <row r="777" spans="3:4" s="24" customFormat="1" x14ac:dyDescent="0.2">
      <c r="C777" s="62"/>
      <c r="D777" s="62"/>
    </row>
    <row r="778" spans="3:4" s="24" customFormat="1" x14ac:dyDescent="0.2">
      <c r="C778" s="62"/>
      <c r="D778" s="62"/>
    </row>
    <row r="779" spans="3:4" s="24" customFormat="1" x14ac:dyDescent="0.2">
      <c r="C779" s="62"/>
      <c r="D779" s="62"/>
    </row>
    <row r="780" spans="3:4" s="24" customFormat="1" x14ac:dyDescent="0.2">
      <c r="C780" s="62"/>
      <c r="D780" s="62"/>
    </row>
    <row r="781" spans="3:4" s="24" customFormat="1" x14ac:dyDescent="0.2">
      <c r="C781" s="62"/>
      <c r="D781" s="62"/>
    </row>
    <row r="782" spans="3:4" s="24" customFormat="1" x14ac:dyDescent="0.2">
      <c r="C782" s="62"/>
      <c r="D782" s="62"/>
    </row>
    <row r="783" spans="3:4" s="24" customFormat="1" x14ac:dyDescent="0.2">
      <c r="C783" s="62"/>
      <c r="D783" s="62"/>
    </row>
    <row r="784" spans="3:4" s="24" customFormat="1" x14ac:dyDescent="0.2">
      <c r="C784" s="62"/>
      <c r="D784" s="62"/>
    </row>
    <row r="785" spans="3:4" s="24" customFormat="1" x14ac:dyDescent="0.2">
      <c r="C785" s="62"/>
      <c r="D785" s="62"/>
    </row>
    <row r="786" spans="3:4" s="24" customFormat="1" x14ac:dyDescent="0.2">
      <c r="C786" s="62"/>
      <c r="D786" s="62"/>
    </row>
    <row r="787" spans="3:4" s="24" customFormat="1" x14ac:dyDescent="0.2">
      <c r="C787" s="62"/>
      <c r="D787" s="62"/>
    </row>
    <row r="788" spans="3:4" s="24" customFormat="1" x14ac:dyDescent="0.2">
      <c r="C788" s="62"/>
      <c r="D788" s="62"/>
    </row>
    <row r="789" spans="3:4" s="24" customFormat="1" x14ac:dyDescent="0.2">
      <c r="C789" s="62"/>
      <c r="D789" s="62"/>
    </row>
    <row r="790" spans="3:4" s="24" customFormat="1" x14ac:dyDescent="0.2">
      <c r="C790" s="62"/>
      <c r="D790" s="62"/>
    </row>
    <row r="791" spans="3:4" s="24" customFormat="1" x14ac:dyDescent="0.2">
      <c r="C791" s="62"/>
      <c r="D791" s="62"/>
    </row>
    <row r="792" spans="3:4" s="24" customFormat="1" x14ac:dyDescent="0.2">
      <c r="C792" s="62"/>
      <c r="D792" s="62"/>
    </row>
    <row r="793" spans="3:4" s="24" customFormat="1" x14ac:dyDescent="0.2">
      <c r="C793" s="62"/>
      <c r="D793" s="62"/>
    </row>
    <row r="794" spans="3:4" s="24" customFormat="1" x14ac:dyDescent="0.2">
      <c r="C794" s="62"/>
      <c r="D794" s="62"/>
    </row>
    <row r="795" spans="3:4" s="24" customFormat="1" x14ac:dyDescent="0.2">
      <c r="C795" s="62"/>
      <c r="D795" s="62"/>
    </row>
    <row r="796" spans="3:4" s="24" customFormat="1" x14ac:dyDescent="0.2">
      <c r="C796" s="62"/>
      <c r="D796" s="62"/>
    </row>
    <row r="797" spans="3:4" s="24" customFormat="1" x14ac:dyDescent="0.2">
      <c r="C797" s="62"/>
      <c r="D797" s="62"/>
    </row>
    <row r="798" spans="3:4" s="24" customFormat="1" x14ac:dyDescent="0.2">
      <c r="C798" s="62"/>
      <c r="D798" s="62"/>
    </row>
    <row r="799" spans="3:4" s="24" customFormat="1" x14ac:dyDescent="0.2">
      <c r="C799" s="62"/>
      <c r="D799" s="62"/>
    </row>
    <row r="800" spans="3:4" s="24" customFormat="1" x14ac:dyDescent="0.2">
      <c r="C800" s="62"/>
      <c r="D800" s="62"/>
    </row>
    <row r="801" spans="3:4" s="24" customFormat="1" x14ac:dyDescent="0.2">
      <c r="C801" s="62"/>
      <c r="D801" s="62"/>
    </row>
    <row r="802" spans="3:4" s="24" customFormat="1" x14ac:dyDescent="0.2">
      <c r="C802" s="62"/>
      <c r="D802" s="62"/>
    </row>
    <row r="803" spans="3:4" s="24" customFormat="1" x14ac:dyDescent="0.2">
      <c r="C803" s="62"/>
      <c r="D803" s="62"/>
    </row>
    <row r="804" spans="3:4" s="24" customFormat="1" x14ac:dyDescent="0.2">
      <c r="C804" s="62"/>
      <c r="D804" s="62"/>
    </row>
    <row r="805" spans="3:4" s="24" customFormat="1" x14ac:dyDescent="0.2">
      <c r="C805" s="62"/>
      <c r="D805" s="62"/>
    </row>
    <row r="806" spans="3:4" s="24" customFormat="1" x14ac:dyDescent="0.2">
      <c r="C806" s="62"/>
      <c r="D806" s="62"/>
    </row>
    <row r="807" spans="3:4" s="24" customFormat="1" x14ac:dyDescent="0.2">
      <c r="C807" s="62"/>
      <c r="D807" s="62"/>
    </row>
    <row r="808" spans="3:4" s="24" customFormat="1" x14ac:dyDescent="0.2">
      <c r="C808" s="62"/>
      <c r="D808" s="62"/>
    </row>
    <row r="809" spans="3:4" s="24" customFormat="1" x14ac:dyDescent="0.2">
      <c r="C809" s="62"/>
      <c r="D809" s="62"/>
    </row>
    <row r="810" spans="3:4" s="24" customFormat="1" x14ac:dyDescent="0.2">
      <c r="C810" s="62"/>
      <c r="D810" s="62"/>
    </row>
    <row r="811" spans="3:4" s="24" customFormat="1" x14ac:dyDescent="0.2">
      <c r="C811" s="62"/>
      <c r="D811" s="62"/>
    </row>
    <row r="812" spans="3:4" s="24" customFormat="1" x14ac:dyDescent="0.2">
      <c r="C812" s="62"/>
      <c r="D812" s="62"/>
    </row>
    <row r="813" spans="3:4" s="24" customFormat="1" x14ac:dyDescent="0.2">
      <c r="C813" s="62"/>
      <c r="D813" s="62"/>
    </row>
    <row r="814" spans="3:4" s="24" customFormat="1" x14ac:dyDescent="0.2">
      <c r="C814" s="62"/>
      <c r="D814" s="62"/>
    </row>
    <row r="815" spans="3:4" s="24" customFormat="1" x14ac:dyDescent="0.2">
      <c r="C815" s="62"/>
      <c r="D815" s="62"/>
    </row>
    <row r="816" spans="3:4" s="24" customFormat="1" x14ac:dyDescent="0.2">
      <c r="C816" s="62"/>
      <c r="D816" s="62"/>
    </row>
    <row r="817" spans="3:4" s="24" customFormat="1" x14ac:dyDescent="0.2">
      <c r="C817" s="62"/>
      <c r="D817" s="62"/>
    </row>
    <row r="818" spans="3:4" s="24" customFormat="1" x14ac:dyDescent="0.2">
      <c r="C818" s="62"/>
      <c r="D818" s="62"/>
    </row>
    <row r="819" spans="3:4" s="24" customFormat="1" x14ac:dyDescent="0.2">
      <c r="C819" s="62"/>
      <c r="D819" s="62"/>
    </row>
    <row r="820" spans="3:4" s="24" customFormat="1" x14ac:dyDescent="0.2">
      <c r="C820" s="62"/>
      <c r="D820" s="62"/>
    </row>
    <row r="821" spans="3:4" s="24" customFormat="1" x14ac:dyDescent="0.2">
      <c r="C821" s="62"/>
      <c r="D821" s="62"/>
    </row>
    <row r="822" spans="3:4" s="24" customFormat="1" x14ac:dyDescent="0.2">
      <c r="C822" s="62"/>
      <c r="D822" s="62"/>
    </row>
    <row r="823" spans="3:4" s="24" customFormat="1" x14ac:dyDescent="0.2">
      <c r="C823" s="62"/>
      <c r="D823" s="62"/>
    </row>
    <row r="824" spans="3:4" s="24" customFormat="1" x14ac:dyDescent="0.2">
      <c r="C824" s="62"/>
      <c r="D824" s="62"/>
    </row>
    <row r="825" spans="3:4" s="24" customFormat="1" x14ac:dyDescent="0.2">
      <c r="C825" s="62"/>
      <c r="D825" s="62"/>
    </row>
    <row r="826" spans="3:4" s="24" customFormat="1" x14ac:dyDescent="0.2">
      <c r="C826" s="62"/>
      <c r="D826" s="62"/>
    </row>
    <row r="827" spans="3:4" s="24" customFormat="1" x14ac:dyDescent="0.2">
      <c r="C827" s="62"/>
      <c r="D827" s="62"/>
    </row>
    <row r="828" spans="3:4" s="24" customFormat="1" x14ac:dyDescent="0.2">
      <c r="C828" s="62"/>
      <c r="D828" s="62"/>
    </row>
    <row r="829" spans="3:4" s="24" customFormat="1" x14ac:dyDescent="0.2">
      <c r="C829" s="62"/>
      <c r="D829" s="62"/>
    </row>
    <row r="830" spans="3:4" s="24" customFormat="1" x14ac:dyDescent="0.2">
      <c r="C830" s="62"/>
      <c r="D830" s="62"/>
    </row>
    <row r="831" spans="3:4" s="24" customFormat="1" x14ac:dyDescent="0.2">
      <c r="C831" s="62"/>
      <c r="D831" s="62"/>
    </row>
    <row r="832" spans="3:4" s="24" customFormat="1" x14ac:dyDescent="0.2">
      <c r="C832" s="62"/>
      <c r="D832" s="62"/>
    </row>
    <row r="833" spans="3:4" s="24" customFormat="1" x14ac:dyDescent="0.2">
      <c r="C833" s="62"/>
      <c r="D833" s="62"/>
    </row>
    <row r="834" spans="3:4" s="24" customFormat="1" x14ac:dyDescent="0.2">
      <c r="C834" s="62"/>
      <c r="D834" s="62"/>
    </row>
    <row r="835" spans="3:4" s="24" customFormat="1" x14ac:dyDescent="0.2">
      <c r="C835" s="62"/>
      <c r="D835" s="62"/>
    </row>
    <row r="836" spans="3:4" s="24" customFormat="1" x14ac:dyDescent="0.2">
      <c r="C836" s="62"/>
      <c r="D836" s="62"/>
    </row>
    <row r="837" spans="3:4" s="24" customFormat="1" x14ac:dyDescent="0.2">
      <c r="C837" s="62"/>
      <c r="D837" s="62"/>
    </row>
    <row r="838" spans="3:4" s="24" customFormat="1" x14ac:dyDescent="0.2">
      <c r="C838" s="62"/>
      <c r="D838" s="62"/>
    </row>
    <row r="839" spans="3:4" s="24" customFormat="1" x14ac:dyDescent="0.2">
      <c r="C839" s="62"/>
      <c r="D839" s="62"/>
    </row>
    <row r="840" spans="3:4" s="24" customFormat="1" x14ac:dyDescent="0.2">
      <c r="C840" s="62"/>
      <c r="D840" s="62"/>
    </row>
    <row r="841" spans="3:4" s="24" customFormat="1" x14ac:dyDescent="0.2">
      <c r="C841" s="62"/>
      <c r="D841" s="62"/>
    </row>
    <row r="842" spans="3:4" s="24" customFormat="1" x14ac:dyDescent="0.2">
      <c r="C842" s="62"/>
      <c r="D842" s="62"/>
    </row>
    <row r="843" spans="3:4" s="24" customFormat="1" x14ac:dyDescent="0.2">
      <c r="C843" s="62"/>
      <c r="D843" s="62"/>
    </row>
    <row r="844" spans="3:4" s="24" customFormat="1" x14ac:dyDescent="0.2">
      <c r="C844" s="62"/>
      <c r="D844" s="62"/>
    </row>
    <row r="845" spans="3:4" s="24" customFormat="1" x14ac:dyDescent="0.2">
      <c r="C845" s="62"/>
      <c r="D845" s="62"/>
    </row>
    <row r="846" spans="3:4" s="24" customFormat="1" x14ac:dyDescent="0.2">
      <c r="C846" s="62"/>
      <c r="D846" s="62"/>
    </row>
    <row r="847" spans="3:4" s="24" customFormat="1" x14ac:dyDescent="0.2">
      <c r="C847" s="62"/>
      <c r="D847" s="62"/>
    </row>
    <row r="848" spans="3:4" s="24" customFormat="1" x14ac:dyDescent="0.2">
      <c r="C848" s="62"/>
      <c r="D848" s="62"/>
    </row>
    <row r="849" spans="3:4" s="24" customFormat="1" x14ac:dyDescent="0.2">
      <c r="C849" s="62"/>
      <c r="D849" s="62"/>
    </row>
    <row r="850" spans="3:4" s="24" customFormat="1" x14ac:dyDescent="0.2">
      <c r="C850" s="62"/>
      <c r="D850" s="62"/>
    </row>
    <row r="851" spans="3:4" s="24" customFormat="1" x14ac:dyDescent="0.2">
      <c r="C851" s="62"/>
      <c r="D851" s="62"/>
    </row>
    <row r="852" spans="3:4" s="24" customFormat="1" x14ac:dyDescent="0.2">
      <c r="C852" s="62"/>
      <c r="D852" s="62"/>
    </row>
    <row r="853" spans="3:4" s="24" customFormat="1" x14ac:dyDescent="0.2">
      <c r="C853" s="62"/>
      <c r="D853" s="62"/>
    </row>
    <row r="854" spans="3:4" s="24" customFormat="1" x14ac:dyDescent="0.2">
      <c r="C854" s="62"/>
      <c r="D854" s="62"/>
    </row>
    <row r="855" spans="3:4" s="24" customFormat="1" x14ac:dyDescent="0.2">
      <c r="C855" s="62"/>
      <c r="D855" s="62"/>
    </row>
    <row r="856" spans="3:4" s="24" customFormat="1" x14ac:dyDescent="0.2">
      <c r="C856" s="62"/>
      <c r="D856" s="62"/>
    </row>
    <row r="857" spans="3:4" s="24" customFormat="1" x14ac:dyDescent="0.2">
      <c r="C857" s="62"/>
      <c r="D857" s="62"/>
    </row>
    <row r="858" spans="3:4" s="24" customFormat="1" x14ac:dyDescent="0.2">
      <c r="C858" s="62"/>
      <c r="D858" s="62"/>
    </row>
    <row r="859" spans="3:4" s="24" customFormat="1" x14ac:dyDescent="0.2">
      <c r="C859" s="62"/>
      <c r="D859" s="62"/>
    </row>
    <row r="860" spans="3:4" s="24" customFormat="1" x14ac:dyDescent="0.2">
      <c r="C860" s="62"/>
      <c r="D860" s="62"/>
    </row>
    <row r="861" spans="3:4" s="24" customFormat="1" x14ac:dyDescent="0.2">
      <c r="C861" s="62"/>
      <c r="D861" s="62"/>
    </row>
    <row r="862" spans="3:4" s="24" customFormat="1" x14ac:dyDescent="0.2">
      <c r="C862" s="62"/>
      <c r="D862" s="62"/>
    </row>
    <row r="863" spans="3:4" s="24" customFormat="1" x14ac:dyDescent="0.2">
      <c r="C863" s="62"/>
      <c r="D863" s="62"/>
    </row>
    <row r="864" spans="3:4" s="24" customFormat="1" x14ac:dyDescent="0.2">
      <c r="C864" s="62"/>
      <c r="D864" s="62"/>
    </row>
    <row r="865" spans="3:4" s="24" customFormat="1" x14ac:dyDescent="0.2">
      <c r="C865" s="62"/>
      <c r="D865" s="62"/>
    </row>
    <row r="866" spans="3:4" s="24" customFormat="1" x14ac:dyDescent="0.2">
      <c r="C866" s="62"/>
      <c r="D866" s="62"/>
    </row>
    <row r="867" spans="3:4" s="24" customFormat="1" x14ac:dyDescent="0.2">
      <c r="C867" s="62"/>
      <c r="D867" s="62"/>
    </row>
    <row r="868" spans="3:4" s="24" customFormat="1" x14ac:dyDescent="0.2">
      <c r="C868" s="62"/>
      <c r="D868" s="62"/>
    </row>
    <row r="869" spans="3:4" s="24" customFormat="1" x14ac:dyDescent="0.2">
      <c r="C869" s="62"/>
      <c r="D869" s="62"/>
    </row>
    <row r="870" spans="3:4" s="24" customFormat="1" x14ac:dyDescent="0.2">
      <c r="C870" s="62"/>
      <c r="D870" s="62"/>
    </row>
    <row r="871" spans="3:4" s="24" customFormat="1" x14ac:dyDescent="0.2">
      <c r="C871" s="62"/>
      <c r="D871" s="62"/>
    </row>
    <row r="872" spans="3:4" s="24" customFormat="1" x14ac:dyDescent="0.2">
      <c r="C872" s="62"/>
      <c r="D872" s="62"/>
    </row>
    <row r="873" spans="3:4" s="24" customFormat="1" x14ac:dyDescent="0.2">
      <c r="C873" s="62"/>
      <c r="D873" s="62"/>
    </row>
    <row r="874" spans="3:4" s="24" customFormat="1" x14ac:dyDescent="0.2">
      <c r="C874" s="62"/>
      <c r="D874" s="62"/>
    </row>
    <row r="875" spans="3:4" s="24" customFormat="1" x14ac:dyDescent="0.2">
      <c r="C875" s="62"/>
      <c r="D875" s="62"/>
    </row>
    <row r="876" spans="3:4" s="24" customFormat="1" x14ac:dyDescent="0.2">
      <c r="C876" s="62"/>
      <c r="D876" s="62"/>
    </row>
    <row r="877" spans="3:4" s="24" customFormat="1" x14ac:dyDescent="0.2">
      <c r="C877" s="62"/>
      <c r="D877" s="62"/>
    </row>
    <row r="878" spans="3:4" s="24" customFormat="1" x14ac:dyDescent="0.2">
      <c r="C878" s="62"/>
      <c r="D878" s="62"/>
    </row>
    <row r="879" spans="3:4" s="24" customFormat="1" x14ac:dyDescent="0.2">
      <c r="C879" s="62"/>
      <c r="D879" s="62"/>
    </row>
    <row r="880" spans="3:4" s="24" customFormat="1" x14ac:dyDescent="0.2">
      <c r="C880" s="62"/>
      <c r="D880" s="62"/>
    </row>
    <row r="881" spans="3:4" s="24" customFormat="1" x14ac:dyDescent="0.2">
      <c r="C881" s="62"/>
      <c r="D881" s="62"/>
    </row>
    <row r="882" spans="3:4" s="24" customFormat="1" x14ac:dyDescent="0.2">
      <c r="C882" s="62"/>
      <c r="D882" s="62"/>
    </row>
    <row r="883" spans="3:4" s="24" customFormat="1" x14ac:dyDescent="0.2">
      <c r="C883" s="62"/>
      <c r="D883" s="62"/>
    </row>
    <row r="884" spans="3:4" s="24" customFormat="1" x14ac:dyDescent="0.2">
      <c r="C884" s="62"/>
      <c r="D884" s="62"/>
    </row>
    <row r="885" spans="3:4" s="24" customFormat="1" x14ac:dyDescent="0.2">
      <c r="C885" s="62"/>
      <c r="D885" s="62"/>
    </row>
    <row r="886" spans="3:4" s="24" customFormat="1" x14ac:dyDescent="0.2">
      <c r="C886" s="62"/>
      <c r="D886" s="62"/>
    </row>
    <row r="887" spans="3:4" s="24" customFormat="1" x14ac:dyDescent="0.2">
      <c r="C887" s="62"/>
      <c r="D887" s="62"/>
    </row>
    <row r="888" spans="3:4" s="24" customFormat="1" x14ac:dyDescent="0.2">
      <c r="C888" s="62"/>
      <c r="D888" s="62"/>
    </row>
    <row r="889" spans="3:4" s="24" customFormat="1" x14ac:dyDescent="0.2">
      <c r="C889" s="62"/>
      <c r="D889" s="62"/>
    </row>
    <row r="890" spans="3:4" s="24" customFormat="1" x14ac:dyDescent="0.2">
      <c r="C890" s="62"/>
      <c r="D890" s="62"/>
    </row>
    <row r="891" spans="3:4" s="24" customFormat="1" x14ac:dyDescent="0.2">
      <c r="C891" s="62"/>
      <c r="D891" s="62"/>
    </row>
    <row r="892" spans="3:4" s="24" customFormat="1" x14ac:dyDescent="0.2">
      <c r="C892" s="62"/>
      <c r="D892" s="62"/>
    </row>
    <row r="893" spans="3:4" s="24" customFormat="1" x14ac:dyDescent="0.2">
      <c r="C893" s="62"/>
      <c r="D893" s="62"/>
    </row>
    <row r="894" spans="3:4" s="24" customFormat="1" x14ac:dyDescent="0.2">
      <c r="C894" s="62"/>
      <c r="D894" s="62"/>
    </row>
    <row r="895" spans="3:4" s="24" customFormat="1" x14ac:dyDescent="0.2">
      <c r="C895" s="62"/>
      <c r="D895" s="62"/>
    </row>
    <row r="896" spans="3:4" s="24" customFormat="1" x14ac:dyDescent="0.2">
      <c r="C896" s="62"/>
      <c r="D896" s="62"/>
    </row>
    <row r="897" spans="3:4" s="24" customFormat="1" x14ac:dyDescent="0.2">
      <c r="C897" s="62"/>
      <c r="D897" s="62"/>
    </row>
    <row r="898" spans="3:4" s="24" customFormat="1" x14ac:dyDescent="0.2">
      <c r="C898" s="62"/>
      <c r="D898" s="62"/>
    </row>
    <row r="899" spans="3:4" s="24" customFormat="1" x14ac:dyDescent="0.2">
      <c r="C899" s="62"/>
      <c r="D899" s="62"/>
    </row>
    <row r="900" spans="3:4" s="24" customFormat="1" x14ac:dyDescent="0.2">
      <c r="C900" s="62"/>
      <c r="D900" s="62"/>
    </row>
    <row r="901" spans="3:4" s="24" customFormat="1" x14ac:dyDescent="0.2">
      <c r="C901" s="62"/>
      <c r="D901" s="62"/>
    </row>
    <row r="902" spans="3:4" s="24" customFormat="1" x14ac:dyDescent="0.2">
      <c r="C902" s="62"/>
      <c r="D902" s="62"/>
    </row>
    <row r="903" spans="3:4" s="24" customFormat="1" x14ac:dyDescent="0.2">
      <c r="C903" s="62"/>
      <c r="D903" s="62"/>
    </row>
    <row r="904" spans="3:4" s="24" customFormat="1" x14ac:dyDescent="0.2">
      <c r="C904" s="62"/>
      <c r="D904" s="62"/>
    </row>
    <row r="905" spans="3:4" s="24" customFormat="1" x14ac:dyDescent="0.2">
      <c r="C905" s="62"/>
      <c r="D905" s="62"/>
    </row>
    <row r="906" spans="3:4" s="24" customFormat="1" x14ac:dyDescent="0.2">
      <c r="C906" s="62"/>
      <c r="D906" s="62"/>
    </row>
  </sheetData>
  <mergeCells count="7">
    <mergeCell ref="A1:F1"/>
    <mergeCell ref="A2:F2"/>
    <mergeCell ref="A5:A6"/>
    <mergeCell ref="E4:F4"/>
    <mergeCell ref="E5:F5"/>
    <mergeCell ref="D5:D6"/>
    <mergeCell ref="C5:C6"/>
  </mergeCells>
  <phoneticPr fontId="5" type="noConversion"/>
  <pageMargins left="0.25" right="0.25" top="0.75" bottom="0.75" header="0.3" footer="0.3"/>
  <pageSetup paperSize="9" scale="95" firstPageNumber="1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5"/>
  <sheetViews>
    <sheetView workbookViewId="0">
      <selection activeCell="G16" sqref="G16"/>
    </sheetView>
  </sheetViews>
  <sheetFormatPr defaultColWidth="9.140625"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6" ht="18" x14ac:dyDescent="0.25">
      <c r="A2" s="595" t="s">
        <v>199</v>
      </c>
      <c r="B2" s="595"/>
      <c r="C2" s="595"/>
      <c r="D2" s="595"/>
      <c r="E2" s="595"/>
    </row>
    <row r="4" spans="1:6" ht="29.25" customHeight="1" x14ac:dyDescent="0.2">
      <c r="A4" s="626" t="s">
        <v>308</v>
      </c>
      <c r="B4" s="626"/>
      <c r="C4" s="626"/>
      <c r="D4" s="626"/>
      <c r="E4" s="626"/>
    </row>
    <row r="5" spans="1:6" ht="13.5" thickBot="1" x14ac:dyDescent="0.25">
      <c r="E5" s="6" t="s">
        <v>531</v>
      </c>
    </row>
    <row r="6" spans="1:6" ht="30" customHeight="1" thickBot="1" x14ac:dyDescent="0.25">
      <c r="A6" s="629" t="s">
        <v>219</v>
      </c>
      <c r="B6" s="629"/>
      <c r="C6" s="627" t="s">
        <v>243</v>
      </c>
      <c r="D6" s="631" t="s">
        <v>197</v>
      </c>
      <c r="E6" s="632"/>
    </row>
    <row r="7" spans="1:6" ht="26.25" thickBot="1" x14ac:dyDescent="0.25">
      <c r="A7" s="630"/>
      <c r="B7" s="630"/>
      <c r="C7" s="628"/>
      <c r="D7" s="73" t="s">
        <v>230</v>
      </c>
      <c r="E7" s="73" t="s">
        <v>108</v>
      </c>
    </row>
    <row r="8" spans="1:6" ht="13.5" thickBot="1" x14ac:dyDescent="0.25">
      <c r="A8" s="22">
        <v>1</v>
      </c>
      <c r="B8" s="22">
        <v>2</v>
      </c>
      <c r="C8" s="22">
        <v>3</v>
      </c>
      <c r="D8" s="290">
        <v>4</v>
      </c>
      <c r="E8" s="290">
        <v>5</v>
      </c>
    </row>
    <row r="9" spans="1:6" ht="30" customHeight="1" thickBot="1" x14ac:dyDescent="0.25">
      <c r="A9" s="98">
        <v>8000</v>
      </c>
      <c r="B9" s="99" t="s">
        <v>167</v>
      </c>
      <c r="C9" s="289"/>
      <c r="D9" s="291"/>
      <c r="E9" s="291"/>
    </row>
    <row r="12" spans="1:6" ht="18" x14ac:dyDescent="0.25">
      <c r="A12" s="595" t="s">
        <v>404</v>
      </c>
      <c r="B12" s="595"/>
      <c r="C12" s="595"/>
      <c r="D12" s="595"/>
      <c r="E12" s="595"/>
      <c r="F12" s="595"/>
    </row>
    <row r="13" spans="1:6" ht="15" x14ac:dyDescent="0.2">
      <c r="B13" s="2"/>
    </row>
    <row r="14" spans="1:6" ht="30" customHeight="1" x14ac:dyDescent="0.2">
      <c r="A14" s="626" t="s">
        <v>168</v>
      </c>
      <c r="B14" s="626"/>
      <c r="C14" s="626"/>
      <c r="D14" s="626"/>
      <c r="E14" s="626"/>
      <c r="F14" s="626"/>
    </row>
    <row r="15" spans="1:6" ht="14.25" customHeight="1" thickBot="1" x14ac:dyDescent="0.25">
      <c r="E15" s="6" t="s">
        <v>302</v>
      </c>
    </row>
    <row r="16" spans="1:6" ht="51.75" thickBot="1" x14ac:dyDescent="0.25">
      <c r="A16" s="93" t="s">
        <v>131</v>
      </c>
      <c r="B16" s="85" t="s">
        <v>132</v>
      </c>
      <c r="C16" s="86"/>
      <c r="D16" s="627" t="s">
        <v>307</v>
      </c>
      <c r="E16" s="89" t="s">
        <v>406</v>
      </c>
      <c r="F16" s="90"/>
    </row>
    <row r="17" spans="1:6" ht="26.25" thickBot="1" x14ac:dyDescent="0.25">
      <c r="A17" s="94"/>
      <c r="B17" s="87" t="s">
        <v>133</v>
      </c>
      <c r="C17" s="88" t="s">
        <v>134</v>
      </c>
      <c r="D17" s="628"/>
      <c r="E17" s="73" t="s">
        <v>295</v>
      </c>
      <c r="F17" s="73" t="s">
        <v>296</v>
      </c>
    </row>
    <row r="18" spans="1:6" ht="13.5" thickBot="1" x14ac:dyDescent="0.25">
      <c r="A18" s="22">
        <v>1</v>
      </c>
      <c r="B18" s="22">
        <v>2</v>
      </c>
      <c r="C18" s="22" t="s">
        <v>135</v>
      </c>
      <c r="D18" s="22">
        <v>4</v>
      </c>
      <c r="E18" s="22">
        <v>5</v>
      </c>
      <c r="F18" s="22">
        <v>6</v>
      </c>
    </row>
    <row r="19" spans="1:6" s="3" customFormat="1" ht="36.75" thickBot="1" x14ac:dyDescent="0.25">
      <c r="A19" s="103">
        <v>8010</v>
      </c>
      <c r="B19" s="109" t="s">
        <v>266</v>
      </c>
      <c r="C19" s="117"/>
      <c r="D19" s="158"/>
      <c r="E19" s="107"/>
      <c r="F19" s="158"/>
    </row>
    <row r="20" spans="1:6" s="3" customFormat="1" ht="13.5" thickBot="1" x14ac:dyDescent="0.25">
      <c r="A20" s="104"/>
      <c r="B20" s="110" t="s">
        <v>197</v>
      </c>
      <c r="C20" s="118"/>
      <c r="D20" s="123"/>
      <c r="E20" s="108"/>
      <c r="F20" s="100"/>
    </row>
    <row r="21" spans="1:6" ht="24.75" thickBot="1" x14ac:dyDescent="0.25">
      <c r="A21" s="105">
        <v>8100</v>
      </c>
      <c r="B21" s="178" t="s">
        <v>113</v>
      </c>
      <c r="C21" s="119"/>
      <c r="D21" s="122"/>
      <c r="E21" s="107"/>
      <c r="F21" s="158"/>
    </row>
    <row r="22" spans="1:6" x14ac:dyDescent="0.2">
      <c r="A22" s="105"/>
      <c r="B22" s="111" t="s">
        <v>197</v>
      </c>
      <c r="C22" s="119"/>
      <c r="D22" s="123"/>
      <c r="E22" s="108"/>
      <c r="F22" s="100"/>
    </row>
    <row r="23" spans="1:6" ht="24" customHeight="1" x14ac:dyDescent="0.2">
      <c r="A23" s="106">
        <v>8110</v>
      </c>
      <c r="B23" s="112" t="s">
        <v>114</v>
      </c>
      <c r="C23" s="119"/>
      <c r="D23" s="124">
        <f>E23+F23</f>
        <v>0</v>
      </c>
      <c r="E23" s="262">
        <f>E29</f>
        <v>0</v>
      </c>
      <c r="F23" s="101">
        <f>F25+F29</f>
        <v>0</v>
      </c>
    </row>
    <row r="24" spans="1:6" ht="11.25" customHeight="1" x14ac:dyDescent="0.2">
      <c r="A24" s="106"/>
      <c r="B24" s="113" t="s">
        <v>197</v>
      </c>
      <c r="C24" s="119"/>
      <c r="D24" s="124"/>
      <c r="E24" s="262"/>
      <c r="F24" s="101"/>
    </row>
    <row r="25" spans="1:6" ht="48" x14ac:dyDescent="0.2">
      <c r="A25" s="106">
        <v>8111</v>
      </c>
      <c r="B25" s="114" t="s">
        <v>270</v>
      </c>
      <c r="C25" s="119"/>
      <c r="D25" s="76">
        <f>F25</f>
        <v>0</v>
      </c>
      <c r="E25" s="179" t="s">
        <v>323</v>
      </c>
      <c r="F25" s="74">
        <f>F27+F28</f>
        <v>0</v>
      </c>
    </row>
    <row r="26" spans="1:6" x14ac:dyDescent="0.2">
      <c r="A26" s="106"/>
      <c r="B26" s="130" t="s">
        <v>214</v>
      </c>
      <c r="C26" s="119"/>
      <c r="D26" s="76"/>
      <c r="E26" s="179"/>
      <c r="F26" s="74"/>
    </row>
    <row r="27" spans="1:6" x14ac:dyDescent="0.2">
      <c r="A27" s="106">
        <v>8112</v>
      </c>
      <c r="B27" s="115" t="s">
        <v>204</v>
      </c>
      <c r="C27" s="189" t="s">
        <v>234</v>
      </c>
      <c r="D27" s="76">
        <f>F27</f>
        <v>0</v>
      </c>
      <c r="E27" s="179" t="s">
        <v>323</v>
      </c>
      <c r="F27" s="74"/>
    </row>
    <row r="28" spans="1:6" x14ac:dyDescent="0.2">
      <c r="A28" s="106">
        <v>8113</v>
      </c>
      <c r="B28" s="115" t="s">
        <v>200</v>
      </c>
      <c r="C28" s="189" t="s">
        <v>235</v>
      </c>
      <c r="D28" s="76">
        <f>F28</f>
        <v>0</v>
      </c>
      <c r="E28" s="179" t="s">
        <v>323</v>
      </c>
      <c r="F28" s="74"/>
    </row>
    <row r="29" spans="1:6" s="65" customFormat="1" ht="34.5" customHeight="1" x14ac:dyDescent="0.2">
      <c r="A29" s="106">
        <v>8120</v>
      </c>
      <c r="B29" s="114" t="s">
        <v>271</v>
      </c>
      <c r="C29" s="189"/>
      <c r="D29" s="76">
        <f>E29+F29</f>
        <v>0</v>
      </c>
      <c r="E29" s="179">
        <f>Sheet5!E5</f>
        <v>0</v>
      </c>
      <c r="F29" s="74">
        <f>F31+Sheet5!F5</f>
        <v>0</v>
      </c>
    </row>
    <row r="30" spans="1:6" s="65" customFormat="1" x14ac:dyDescent="0.2">
      <c r="A30" s="106"/>
      <c r="B30" s="130" t="s">
        <v>197</v>
      </c>
      <c r="C30" s="189"/>
      <c r="D30" s="76"/>
      <c r="E30" s="120"/>
      <c r="F30" s="74"/>
    </row>
    <row r="31" spans="1:6" s="65" customFormat="1" ht="24" x14ac:dyDescent="0.2">
      <c r="A31" s="106">
        <v>8121</v>
      </c>
      <c r="B31" s="114" t="s">
        <v>272</v>
      </c>
      <c r="C31" s="189"/>
      <c r="D31" s="76">
        <f>F31</f>
        <v>0</v>
      </c>
      <c r="E31" s="179" t="s">
        <v>323</v>
      </c>
      <c r="F31" s="74">
        <f>F33+F37</f>
        <v>0</v>
      </c>
    </row>
    <row r="32" spans="1:6" s="65" customFormat="1" x14ac:dyDescent="0.2">
      <c r="A32" s="106"/>
      <c r="B32" s="130" t="s">
        <v>214</v>
      </c>
      <c r="C32" s="189"/>
      <c r="D32" s="76"/>
      <c r="E32" s="120"/>
      <c r="F32" s="74"/>
    </row>
    <row r="33" spans="1:6" s="65" customFormat="1" ht="24" x14ac:dyDescent="0.2">
      <c r="A33" s="105">
        <v>8122</v>
      </c>
      <c r="B33" s="112" t="s">
        <v>273</v>
      </c>
      <c r="C33" s="189" t="s">
        <v>236</v>
      </c>
      <c r="D33" s="76">
        <f>F33</f>
        <v>0</v>
      </c>
      <c r="E33" s="179" t="s">
        <v>323</v>
      </c>
      <c r="F33" s="74">
        <f>F35+F36</f>
        <v>0</v>
      </c>
    </row>
    <row r="34" spans="1:6" s="65" customFormat="1" x14ac:dyDescent="0.2">
      <c r="A34" s="105"/>
      <c r="B34" s="116" t="s">
        <v>214</v>
      </c>
      <c r="C34" s="189"/>
      <c r="D34" s="76"/>
      <c r="E34" s="120"/>
      <c r="F34" s="74"/>
    </row>
    <row r="35" spans="1:6" s="65" customFormat="1" x14ac:dyDescent="0.2">
      <c r="A35" s="105">
        <v>8123</v>
      </c>
      <c r="B35" s="116" t="s">
        <v>220</v>
      </c>
      <c r="C35" s="189"/>
      <c r="D35" s="76">
        <f>F35</f>
        <v>0</v>
      </c>
      <c r="E35" s="179" t="s">
        <v>323</v>
      </c>
      <c r="F35" s="74"/>
    </row>
    <row r="36" spans="1:6" s="65" customFormat="1" x14ac:dyDescent="0.2">
      <c r="A36" s="105">
        <v>8124</v>
      </c>
      <c r="B36" s="116" t="s">
        <v>222</v>
      </c>
      <c r="C36" s="189"/>
      <c r="D36" s="76">
        <f>F36</f>
        <v>0</v>
      </c>
      <c r="E36" s="179" t="s">
        <v>323</v>
      </c>
      <c r="F36" s="74"/>
    </row>
    <row r="37" spans="1:6" s="65" customFormat="1" ht="36" x14ac:dyDescent="0.2">
      <c r="A37" s="105">
        <v>8130</v>
      </c>
      <c r="B37" s="112" t="s">
        <v>274</v>
      </c>
      <c r="C37" s="189" t="s">
        <v>237</v>
      </c>
      <c r="D37" s="76">
        <f>F37</f>
        <v>0</v>
      </c>
      <c r="E37" s="179" t="s">
        <v>323</v>
      </c>
      <c r="F37" s="74">
        <f>F39+F40</f>
        <v>0</v>
      </c>
    </row>
    <row r="38" spans="1:6" s="65" customFormat="1" x14ac:dyDescent="0.2">
      <c r="A38" s="105"/>
      <c r="B38" s="116" t="s">
        <v>214</v>
      </c>
      <c r="C38" s="189"/>
      <c r="D38" s="76"/>
      <c r="E38" s="120"/>
      <c r="F38" s="74"/>
    </row>
    <row r="39" spans="1:6" s="65" customFormat="1" x14ac:dyDescent="0.2">
      <c r="A39" s="105">
        <v>8131</v>
      </c>
      <c r="B39" s="116" t="s">
        <v>226</v>
      </c>
      <c r="C39" s="189"/>
      <c r="D39" s="76">
        <f>F39</f>
        <v>0</v>
      </c>
      <c r="E39" s="179" t="s">
        <v>323</v>
      </c>
      <c r="F39" s="74"/>
    </row>
    <row r="40" spans="1:6" s="65" customFormat="1" x14ac:dyDescent="0.2">
      <c r="A40" s="105">
        <v>8132</v>
      </c>
      <c r="B40" s="116" t="s">
        <v>224</v>
      </c>
      <c r="C40" s="189"/>
      <c r="D40" s="76">
        <f>F40</f>
        <v>0</v>
      </c>
      <c r="E40" s="179" t="s">
        <v>323</v>
      </c>
      <c r="F40" s="102"/>
    </row>
    <row r="66" spans="1:3" x14ac:dyDescent="0.2">
      <c r="A66" s="4"/>
      <c r="B66" s="70"/>
      <c r="C66" s="5"/>
    </row>
    <row r="67" spans="1:3" x14ac:dyDescent="0.2">
      <c r="A67" s="4"/>
      <c r="B67" s="71"/>
      <c r="C67" s="5"/>
    </row>
    <row r="68" spans="1:3" x14ac:dyDescent="0.2">
      <c r="A68" s="4"/>
      <c r="B68" s="70"/>
      <c r="C68" s="5"/>
    </row>
    <row r="69" spans="1:3" x14ac:dyDescent="0.2">
      <c r="A69" s="4"/>
      <c r="B69" s="70"/>
      <c r="C69" s="5"/>
    </row>
    <row r="70" spans="1:3" x14ac:dyDescent="0.2">
      <c r="A70" s="4"/>
      <c r="B70" s="70"/>
      <c r="C70" s="5"/>
    </row>
    <row r="71" spans="1:3" x14ac:dyDescent="0.2">
      <c r="A71" s="4"/>
      <c r="B71" s="70"/>
      <c r="C71" s="5"/>
    </row>
    <row r="72" spans="1:3" x14ac:dyDescent="0.2">
      <c r="B72" s="70"/>
      <c r="C72" s="5"/>
    </row>
    <row r="73" spans="1:3" x14ac:dyDescent="0.2">
      <c r="B73" s="70"/>
      <c r="C73" s="5"/>
    </row>
    <row r="74" spans="1:3" x14ac:dyDescent="0.2">
      <c r="B74" s="70"/>
      <c r="C74" s="5"/>
    </row>
    <row r="75" spans="1:3" x14ac:dyDescent="0.2">
      <c r="B75" s="70"/>
      <c r="C75" s="5"/>
    </row>
    <row r="76" spans="1:3" x14ac:dyDescent="0.2">
      <c r="B76" s="70"/>
      <c r="C76" s="5"/>
    </row>
    <row r="77" spans="1:3" x14ac:dyDescent="0.2">
      <c r="B77" s="70"/>
      <c r="C77" s="5"/>
    </row>
    <row r="78" spans="1:3" x14ac:dyDescent="0.2">
      <c r="B78" s="70"/>
      <c r="C78" s="5"/>
    </row>
    <row r="79" spans="1:3" x14ac:dyDescent="0.2">
      <c r="B79" s="70"/>
      <c r="C79" s="5"/>
    </row>
    <row r="80" spans="1:3" x14ac:dyDescent="0.2">
      <c r="B80" s="70"/>
      <c r="C80" s="5"/>
    </row>
    <row r="81" spans="2:3" x14ac:dyDescent="0.2">
      <c r="B81" s="70"/>
      <c r="C81" s="5"/>
    </row>
    <row r="82" spans="2:3" x14ac:dyDescent="0.2">
      <c r="B82" s="70"/>
      <c r="C82" s="5"/>
    </row>
    <row r="83" spans="2:3" x14ac:dyDescent="0.2">
      <c r="B83" s="63"/>
    </row>
    <row r="84" spans="2:3" x14ac:dyDescent="0.2">
      <c r="B84" s="63"/>
    </row>
    <row r="85" spans="2:3" x14ac:dyDescent="0.2">
      <c r="B85" s="63"/>
    </row>
    <row r="86" spans="2:3" x14ac:dyDescent="0.2">
      <c r="B86" s="63"/>
    </row>
    <row r="87" spans="2:3" x14ac:dyDescent="0.2">
      <c r="B87" s="63"/>
    </row>
    <row r="88" spans="2:3" x14ac:dyDescent="0.2">
      <c r="B88" s="63"/>
    </row>
    <row r="89" spans="2:3" x14ac:dyDescent="0.2">
      <c r="B89" s="63"/>
    </row>
    <row r="90" spans="2:3" x14ac:dyDescent="0.2">
      <c r="B90" s="63"/>
    </row>
    <row r="91" spans="2:3" x14ac:dyDescent="0.2">
      <c r="B91" s="63"/>
    </row>
    <row r="92" spans="2:3" x14ac:dyDescent="0.2">
      <c r="B92" s="63"/>
    </row>
    <row r="93" spans="2:3" x14ac:dyDescent="0.2">
      <c r="B93" s="63"/>
    </row>
    <row r="94" spans="2:3" x14ac:dyDescent="0.2">
      <c r="B94" s="63"/>
    </row>
    <row r="95" spans="2:3" x14ac:dyDescent="0.2">
      <c r="B95" s="63"/>
    </row>
    <row r="96" spans="2:3" x14ac:dyDescent="0.2">
      <c r="B96" s="63"/>
    </row>
    <row r="97" spans="2:2" x14ac:dyDescent="0.2">
      <c r="B97" s="63"/>
    </row>
    <row r="98" spans="2:2" x14ac:dyDescent="0.2">
      <c r="B98" s="63"/>
    </row>
    <row r="99" spans="2:2" x14ac:dyDescent="0.2">
      <c r="B99" s="63"/>
    </row>
    <row r="100" spans="2:2" x14ac:dyDescent="0.2">
      <c r="B100" s="63"/>
    </row>
    <row r="101" spans="2:2" x14ac:dyDescent="0.2">
      <c r="B101" s="63"/>
    </row>
    <row r="102" spans="2:2" x14ac:dyDescent="0.2">
      <c r="B102" s="63"/>
    </row>
    <row r="103" spans="2:2" x14ac:dyDescent="0.2">
      <c r="B103" s="63"/>
    </row>
    <row r="104" spans="2:2" x14ac:dyDescent="0.2">
      <c r="B104" s="63"/>
    </row>
    <row r="105" spans="2:2" x14ac:dyDescent="0.2">
      <c r="B105" s="63"/>
    </row>
    <row r="106" spans="2:2" x14ac:dyDescent="0.2">
      <c r="B106" s="63"/>
    </row>
    <row r="107" spans="2:2" x14ac:dyDescent="0.2">
      <c r="B107" s="63"/>
    </row>
    <row r="108" spans="2:2" x14ac:dyDescent="0.2">
      <c r="B108" s="63"/>
    </row>
    <row r="109" spans="2:2" x14ac:dyDescent="0.2">
      <c r="B109" s="63"/>
    </row>
    <row r="110" spans="2:2" x14ac:dyDescent="0.2">
      <c r="B110" s="63"/>
    </row>
    <row r="111" spans="2:2" x14ac:dyDescent="0.2">
      <c r="B111" s="63"/>
    </row>
    <row r="112" spans="2:2" x14ac:dyDescent="0.2">
      <c r="B112" s="63"/>
    </row>
    <row r="113" spans="2:2" x14ac:dyDescent="0.2">
      <c r="B113" s="63"/>
    </row>
    <row r="114" spans="2:2" x14ac:dyDescent="0.2">
      <c r="B114" s="63"/>
    </row>
    <row r="115" spans="2:2" x14ac:dyDescent="0.2">
      <c r="B115" s="63"/>
    </row>
    <row r="116" spans="2:2" x14ac:dyDescent="0.2">
      <c r="B116" s="63"/>
    </row>
    <row r="117" spans="2:2" x14ac:dyDescent="0.2">
      <c r="B117" s="63"/>
    </row>
    <row r="118" spans="2:2" x14ac:dyDescent="0.2">
      <c r="B118" s="63"/>
    </row>
    <row r="119" spans="2:2" x14ac:dyDescent="0.2">
      <c r="B119" s="63"/>
    </row>
    <row r="120" spans="2:2" x14ac:dyDescent="0.2">
      <c r="B120" s="63"/>
    </row>
    <row r="121" spans="2:2" x14ac:dyDescent="0.2">
      <c r="B121" s="63"/>
    </row>
    <row r="122" spans="2:2" x14ac:dyDescent="0.2">
      <c r="B122" s="63"/>
    </row>
    <row r="123" spans="2:2" x14ac:dyDescent="0.2">
      <c r="B123" s="63"/>
    </row>
    <row r="124" spans="2:2" x14ac:dyDescent="0.2">
      <c r="B124" s="63"/>
    </row>
    <row r="125" spans="2:2" x14ac:dyDescent="0.2">
      <c r="B125" s="63"/>
    </row>
    <row r="126" spans="2:2" x14ac:dyDescent="0.2">
      <c r="B126" s="63"/>
    </row>
    <row r="127" spans="2:2" x14ac:dyDescent="0.2">
      <c r="B127" s="63"/>
    </row>
    <row r="128" spans="2:2" x14ac:dyDescent="0.2">
      <c r="B128" s="63"/>
    </row>
    <row r="129" spans="2:2" x14ac:dyDescent="0.2">
      <c r="B129" s="63"/>
    </row>
    <row r="130" spans="2:2" x14ac:dyDescent="0.2">
      <c r="B130" s="63"/>
    </row>
    <row r="131" spans="2:2" x14ac:dyDescent="0.2">
      <c r="B131" s="63"/>
    </row>
    <row r="132" spans="2:2" x14ac:dyDescent="0.2">
      <c r="B132" s="63"/>
    </row>
    <row r="133" spans="2:2" x14ac:dyDescent="0.2">
      <c r="B133" s="63"/>
    </row>
    <row r="134" spans="2:2" x14ac:dyDescent="0.2">
      <c r="B134" s="63"/>
    </row>
    <row r="135" spans="2:2" x14ac:dyDescent="0.2">
      <c r="B135" s="63"/>
    </row>
    <row r="136" spans="2:2" x14ac:dyDescent="0.2">
      <c r="B136" s="63"/>
    </row>
    <row r="137" spans="2:2" x14ac:dyDescent="0.2">
      <c r="B137" s="63"/>
    </row>
    <row r="138" spans="2:2" x14ac:dyDescent="0.2">
      <c r="B138" s="63"/>
    </row>
    <row r="139" spans="2:2" x14ac:dyDescent="0.2">
      <c r="B139" s="63"/>
    </row>
    <row r="140" spans="2:2" x14ac:dyDescent="0.2">
      <c r="B140" s="63"/>
    </row>
    <row r="141" spans="2:2" x14ac:dyDescent="0.2">
      <c r="B141" s="63"/>
    </row>
    <row r="142" spans="2:2" x14ac:dyDescent="0.2">
      <c r="B142" s="63"/>
    </row>
    <row r="143" spans="2:2" x14ac:dyDescent="0.2">
      <c r="B143" s="63"/>
    </row>
    <row r="144" spans="2:2" x14ac:dyDescent="0.2">
      <c r="B144" s="63"/>
    </row>
    <row r="145" spans="2:2" x14ac:dyDescent="0.2">
      <c r="B145" s="63"/>
    </row>
    <row r="146" spans="2:2" x14ac:dyDescent="0.2">
      <c r="B146" s="63"/>
    </row>
    <row r="147" spans="2:2" x14ac:dyDescent="0.2">
      <c r="B147" s="63"/>
    </row>
    <row r="148" spans="2:2" x14ac:dyDescent="0.2">
      <c r="B148" s="63"/>
    </row>
    <row r="149" spans="2:2" x14ac:dyDescent="0.2">
      <c r="B149" s="63"/>
    </row>
    <row r="150" spans="2:2" x14ac:dyDescent="0.2">
      <c r="B150" s="63"/>
    </row>
    <row r="151" spans="2:2" x14ac:dyDescent="0.2">
      <c r="B151" s="63"/>
    </row>
    <row r="152" spans="2:2" x14ac:dyDescent="0.2">
      <c r="B152" s="63"/>
    </row>
    <row r="153" spans="2:2" x14ac:dyDescent="0.2">
      <c r="B153" s="63"/>
    </row>
    <row r="154" spans="2:2" x14ac:dyDescent="0.2">
      <c r="B154" s="63"/>
    </row>
    <row r="155" spans="2:2" x14ac:dyDescent="0.2">
      <c r="B155" s="63"/>
    </row>
    <row r="156" spans="2:2" x14ac:dyDescent="0.2">
      <c r="B156" s="63"/>
    </row>
    <row r="157" spans="2:2" x14ac:dyDescent="0.2">
      <c r="B157" s="63"/>
    </row>
    <row r="158" spans="2:2" x14ac:dyDescent="0.2">
      <c r="B158" s="63"/>
    </row>
    <row r="159" spans="2:2" x14ac:dyDescent="0.2">
      <c r="B159" s="63"/>
    </row>
    <row r="160" spans="2:2" x14ac:dyDescent="0.2">
      <c r="B160" s="63"/>
    </row>
    <row r="161" spans="2:2" x14ac:dyDescent="0.2">
      <c r="B161" s="63"/>
    </row>
    <row r="162" spans="2:2" x14ac:dyDescent="0.2">
      <c r="B162" s="63"/>
    </row>
    <row r="163" spans="2:2" x14ac:dyDescent="0.2">
      <c r="B163" s="63"/>
    </row>
    <row r="164" spans="2:2" x14ac:dyDescent="0.2">
      <c r="B164" s="63"/>
    </row>
    <row r="165" spans="2:2" x14ac:dyDescent="0.2">
      <c r="B165" s="63"/>
    </row>
    <row r="166" spans="2:2" x14ac:dyDescent="0.2">
      <c r="B166" s="63"/>
    </row>
    <row r="167" spans="2:2" x14ac:dyDescent="0.2">
      <c r="B167" s="63"/>
    </row>
    <row r="168" spans="2:2" x14ac:dyDescent="0.2">
      <c r="B168" s="63"/>
    </row>
    <row r="169" spans="2:2" x14ac:dyDescent="0.2">
      <c r="B169" s="63"/>
    </row>
    <row r="170" spans="2:2" x14ac:dyDescent="0.2">
      <c r="B170" s="63"/>
    </row>
    <row r="171" spans="2:2" x14ac:dyDescent="0.2">
      <c r="B171" s="63"/>
    </row>
    <row r="172" spans="2:2" x14ac:dyDescent="0.2">
      <c r="B172" s="63"/>
    </row>
    <row r="173" spans="2:2" x14ac:dyDescent="0.2">
      <c r="B173" s="63"/>
    </row>
    <row r="174" spans="2:2" x14ac:dyDescent="0.2">
      <c r="B174" s="63"/>
    </row>
    <row r="175" spans="2:2" x14ac:dyDescent="0.2">
      <c r="B175" s="63"/>
    </row>
    <row r="176" spans="2:2" x14ac:dyDescent="0.2">
      <c r="B176" s="63"/>
    </row>
    <row r="177" spans="2:2" x14ac:dyDescent="0.2">
      <c r="B177" s="63"/>
    </row>
    <row r="178" spans="2:2" x14ac:dyDescent="0.2">
      <c r="B178" s="63"/>
    </row>
    <row r="179" spans="2:2" x14ac:dyDescent="0.2">
      <c r="B179" s="63"/>
    </row>
    <row r="180" spans="2:2" x14ac:dyDescent="0.2">
      <c r="B180" s="63"/>
    </row>
    <row r="181" spans="2:2" x14ac:dyDescent="0.2">
      <c r="B181" s="63"/>
    </row>
    <row r="182" spans="2:2" x14ac:dyDescent="0.2">
      <c r="B182" s="63"/>
    </row>
    <row r="183" spans="2:2" x14ac:dyDescent="0.2">
      <c r="B183" s="63"/>
    </row>
    <row r="184" spans="2:2" x14ac:dyDescent="0.2">
      <c r="B184" s="63"/>
    </row>
    <row r="185" spans="2:2" x14ac:dyDescent="0.2">
      <c r="B185" s="63"/>
    </row>
    <row r="186" spans="2:2" x14ac:dyDescent="0.2">
      <c r="B186" s="63"/>
    </row>
    <row r="187" spans="2:2" x14ac:dyDescent="0.2">
      <c r="B187" s="63"/>
    </row>
    <row r="188" spans="2:2" x14ac:dyDescent="0.2">
      <c r="B188" s="63"/>
    </row>
    <row r="189" spans="2:2" x14ac:dyDescent="0.2">
      <c r="B189" s="63"/>
    </row>
    <row r="190" spans="2:2" x14ac:dyDescent="0.2">
      <c r="B190" s="63"/>
    </row>
    <row r="191" spans="2:2" x14ac:dyDescent="0.2">
      <c r="B191" s="63"/>
    </row>
    <row r="192" spans="2:2" x14ac:dyDescent="0.2">
      <c r="B192" s="63"/>
    </row>
    <row r="193" spans="2:2" x14ac:dyDescent="0.2">
      <c r="B193" s="63"/>
    </row>
    <row r="194" spans="2:2" x14ac:dyDescent="0.2">
      <c r="B194" s="63"/>
    </row>
    <row r="195" spans="2:2" x14ac:dyDescent="0.2">
      <c r="B195" s="63"/>
    </row>
    <row r="196" spans="2:2" x14ac:dyDescent="0.2">
      <c r="B196" s="63"/>
    </row>
    <row r="197" spans="2:2" x14ac:dyDescent="0.2">
      <c r="B197" s="63"/>
    </row>
    <row r="198" spans="2:2" x14ac:dyDescent="0.2">
      <c r="B198" s="63"/>
    </row>
    <row r="199" spans="2:2" x14ac:dyDescent="0.2">
      <c r="B199" s="63"/>
    </row>
    <row r="200" spans="2:2" x14ac:dyDescent="0.2">
      <c r="B200" s="63"/>
    </row>
    <row r="201" spans="2:2" x14ac:dyDescent="0.2">
      <c r="B201" s="63"/>
    </row>
    <row r="202" spans="2:2" x14ac:dyDescent="0.2">
      <c r="B202" s="63"/>
    </row>
    <row r="203" spans="2:2" x14ac:dyDescent="0.2">
      <c r="B203" s="63"/>
    </row>
    <row r="204" spans="2:2" x14ac:dyDescent="0.2">
      <c r="B204" s="63"/>
    </row>
    <row r="205" spans="2:2" x14ac:dyDescent="0.2">
      <c r="B205" s="63"/>
    </row>
    <row r="206" spans="2:2" x14ac:dyDescent="0.2">
      <c r="B206" s="63"/>
    </row>
    <row r="207" spans="2:2" x14ac:dyDescent="0.2">
      <c r="B207" s="63"/>
    </row>
    <row r="208" spans="2:2" x14ac:dyDescent="0.2">
      <c r="B208" s="63"/>
    </row>
    <row r="209" spans="2:2" x14ac:dyDescent="0.2">
      <c r="B209" s="63"/>
    </row>
    <row r="210" spans="2:2" x14ac:dyDescent="0.2">
      <c r="B210" s="63"/>
    </row>
    <row r="211" spans="2:2" x14ac:dyDescent="0.2">
      <c r="B211" s="63"/>
    </row>
    <row r="212" spans="2:2" x14ac:dyDescent="0.2">
      <c r="B212" s="63"/>
    </row>
    <row r="213" spans="2:2" x14ac:dyDescent="0.2">
      <c r="B213" s="63"/>
    </row>
    <row r="214" spans="2:2" x14ac:dyDescent="0.2">
      <c r="B214" s="63"/>
    </row>
    <row r="215" spans="2:2" x14ac:dyDescent="0.2">
      <c r="B215" s="63"/>
    </row>
    <row r="216" spans="2:2" x14ac:dyDescent="0.2">
      <c r="B216" s="63"/>
    </row>
    <row r="217" spans="2:2" x14ac:dyDescent="0.2">
      <c r="B217" s="63"/>
    </row>
    <row r="218" spans="2:2" x14ac:dyDescent="0.2">
      <c r="B218" s="63"/>
    </row>
    <row r="219" spans="2:2" x14ac:dyDescent="0.2">
      <c r="B219" s="63"/>
    </row>
    <row r="220" spans="2:2" x14ac:dyDescent="0.2">
      <c r="B220" s="63"/>
    </row>
    <row r="221" spans="2:2" x14ac:dyDescent="0.2">
      <c r="B221" s="63"/>
    </row>
    <row r="222" spans="2:2" x14ac:dyDescent="0.2">
      <c r="B222" s="63"/>
    </row>
    <row r="223" spans="2:2" x14ac:dyDescent="0.2">
      <c r="B223" s="63"/>
    </row>
    <row r="224" spans="2:2" x14ac:dyDescent="0.2">
      <c r="B224" s="63"/>
    </row>
    <row r="225" spans="2:2" x14ac:dyDescent="0.2">
      <c r="B225" s="63"/>
    </row>
    <row r="226" spans="2:2" x14ac:dyDescent="0.2">
      <c r="B226" s="63"/>
    </row>
    <row r="227" spans="2:2" x14ac:dyDescent="0.2">
      <c r="B227" s="63"/>
    </row>
    <row r="228" spans="2:2" x14ac:dyDescent="0.2">
      <c r="B228" s="63"/>
    </row>
    <row r="229" spans="2:2" x14ac:dyDescent="0.2">
      <c r="B229" s="63"/>
    </row>
    <row r="230" spans="2:2" x14ac:dyDescent="0.2">
      <c r="B230" s="63"/>
    </row>
    <row r="231" spans="2:2" x14ac:dyDescent="0.2">
      <c r="B231" s="63"/>
    </row>
    <row r="232" spans="2:2" x14ac:dyDescent="0.2">
      <c r="B232" s="63"/>
    </row>
    <row r="233" spans="2:2" x14ac:dyDescent="0.2">
      <c r="B233" s="63"/>
    </row>
    <row r="234" spans="2:2" x14ac:dyDescent="0.2">
      <c r="B234" s="63"/>
    </row>
    <row r="235" spans="2:2" x14ac:dyDescent="0.2">
      <c r="B235" s="63"/>
    </row>
    <row r="236" spans="2:2" x14ac:dyDescent="0.2">
      <c r="B236" s="63"/>
    </row>
    <row r="237" spans="2:2" x14ac:dyDescent="0.2">
      <c r="B237" s="63"/>
    </row>
    <row r="238" spans="2:2" x14ac:dyDescent="0.2">
      <c r="B238" s="63"/>
    </row>
    <row r="239" spans="2:2" x14ac:dyDescent="0.2">
      <c r="B239" s="63"/>
    </row>
    <row r="240" spans="2:2" x14ac:dyDescent="0.2">
      <c r="B240" s="63"/>
    </row>
    <row r="241" spans="2:2" x14ac:dyDescent="0.2">
      <c r="B241" s="63"/>
    </row>
    <row r="242" spans="2:2" x14ac:dyDescent="0.2">
      <c r="B242" s="63"/>
    </row>
    <row r="243" spans="2:2" x14ac:dyDescent="0.2">
      <c r="B243" s="63"/>
    </row>
    <row r="244" spans="2:2" x14ac:dyDescent="0.2">
      <c r="B244" s="63"/>
    </row>
    <row r="245" spans="2:2" x14ac:dyDescent="0.2">
      <c r="B245" s="63"/>
    </row>
  </sheetData>
  <mergeCells count="9">
    <mergeCell ref="A2:E2"/>
    <mergeCell ref="A4:E4"/>
    <mergeCell ref="A14:F14"/>
    <mergeCell ref="D16:D17"/>
    <mergeCell ref="A6:A7"/>
    <mergeCell ref="B6:B7"/>
    <mergeCell ref="C6:C7"/>
    <mergeCell ref="D6:E6"/>
    <mergeCell ref="A12:F12"/>
  </mergeCells>
  <phoneticPr fontId="5" type="noConversion"/>
  <pageMargins left="0.25" right="0.25" top="0.75" bottom="0.75" header="0.3" footer="0.3"/>
  <pageSetup paperSize="9" firstPageNumber="2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4"/>
  <sheetViews>
    <sheetView workbookViewId="0">
      <selection activeCell="O20" sqref="O20"/>
    </sheetView>
  </sheetViews>
  <sheetFormatPr defaultRowHeight="12.75" x14ac:dyDescent="0.2"/>
  <cols>
    <col min="1" max="1" width="5.85546875" customWidth="1"/>
    <col min="2" max="2" width="54.28515625" customWidth="1"/>
    <col min="3" max="3" width="6" customWidth="1"/>
    <col min="4" max="4" width="11.42578125" customWidth="1"/>
    <col min="5" max="5" width="10.140625" customWidth="1"/>
    <col min="6" max="6" width="10" customWidth="1"/>
  </cols>
  <sheetData>
    <row r="1" spans="1:6" ht="13.5" thickBot="1" x14ac:dyDescent="0.25"/>
    <row r="2" spans="1:6" s="1" customFormat="1" ht="21.75" thickBot="1" x14ac:dyDescent="0.25">
      <c r="A2" s="637" t="s">
        <v>219</v>
      </c>
      <c r="B2" s="18" t="s">
        <v>132</v>
      </c>
      <c r="C2" s="19"/>
      <c r="D2" s="633" t="s">
        <v>307</v>
      </c>
      <c r="E2" s="635" t="s">
        <v>197</v>
      </c>
      <c r="F2" s="636"/>
    </row>
    <row r="3" spans="1:6" s="1" customFormat="1" ht="21.75" thickBot="1" x14ac:dyDescent="0.25">
      <c r="A3" s="638"/>
      <c r="B3" s="20" t="s">
        <v>133</v>
      </c>
      <c r="C3" s="21" t="s">
        <v>134</v>
      </c>
      <c r="D3" s="634"/>
      <c r="E3" s="161" t="s">
        <v>295</v>
      </c>
      <c r="F3" s="161" t="s">
        <v>296</v>
      </c>
    </row>
    <row r="4" spans="1:6" s="1" customFormat="1" ht="13.5" thickBot="1" x14ac:dyDescent="0.25">
      <c r="A4" s="22">
        <v>1</v>
      </c>
      <c r="B4" s="22">
        <v>2</v>
      </c>
      <c r="C4" s="22" t="s">
        <v>135</v>
      </c>
      <c r="D4" s="22">
        <v>4</v>
      </c>
      <c r="E4" s="22">
        <v>5</v>
      </c>
      <c r="F4" s="22">
        <v>6</v>
      </c>
    </row>
    <row r="5" spans="1:6" s="65" customFormat="1" ht="24" x14ac:dyDescent="0.2">
      <c r="A5" s="105">
        <v>8140</v>
      </c>
      <c r="B5" s="112" t="s">
        <v>275</v>
      </c>
      <c r="C5" s="189"/>
      <c r="D5" s="125"/>
      <c r="E5" s="121"/>
      <c r="F5" s="102"/>
    </row>
    <row r="6" spans="1:6" s="65" customFormat="1" x14ac:dyDescent="0.2">
      <c r="A6" s="106"/>
      <c r="B6" s="130" t="s">
        <v>214</v>
      </c>
      <c r="C6" s="189"/>
      <c r="D6" s="125"/>
      <c r="E6" s="121"/>
      <c r="F6" s="102"/>
    </row>
    <row r="7" spans="1:6" s="65" customFormat="1" ht="24" x14ac:dyDescent="0.2">
      <c r="A7" s="105">
        <v>8141</v>
      </c>
      <c r="B7" s="112" t="s">
        <v>276</v>
      </c>
      <c r="C7" s="189" t="s">
        <v>236</v>
      </c>
      <c r="D7" s="125"/>
      <c r="E7" s="121"/>
      <c r="F7" s="102"/>
    </row>
    <row r="8" spans="1:6" s="65" customFormat="1" ht="13.5" thickBot="1" x14ac:dyDescent="0.25">
      <c r="A8" s="105"/>
      <c r="B8" s="116" t="s">
        <v>214</v>
      </c>
      <c r="C8" s="96"/>
      <c r="D8" s="125"/>
      <c r="E8" s="121"/>
      <c r="F8" s="102"/>
    </row>
    <row r="9" spans="1:6" s="65" customFormat="1" x14ac:dyDescent="0.2">
      <c r="A9" s="103">
        <v>8142</v>
      </c>
      <c r="B9" s="183" t="s">
        <v>227</v>
      </c>
      <c r="C9" s="139"/>
      <c r="D9" s="140"/>
      <c r="E9" s="141"/>
      <c r="F9" s="185"/>
    </row>
    <row r="10" spans="1:6" s="65" customFormat="1" ht="13.5" thickBot="1" x14ac:dyDescent="0.25">
      <c r="A10" s="143">
        <v>8143</v>
      </c>
      <c r="B10" s="177" t="s">
        <v>228</v>
      </c>
      <c r="C10" s="97"/>
      <c r="D10" s="164"/>
      <c r="E10" s="162"/>
      <c r="F10" s="154"/>
    </row>
    <row r="11" spans="1:6" s="65" customFormat="1" ht="24" x14ac:dyDescent="0.2">
      <c r="A11" s="103">
        <v>8150</v>
      </c>
      <c r="B11" s="138" t="s">
        <v>277</v>
      </c>
      <c r="C11" s="169" t="s">
        <v>237</v>
      </c>
      <c r="D11" s="140"/>
      <c r="E11" s="141"/>
      <c r="F11" s="142"/>
    </row>
    <row r="12" spans="1:6" s="65" customFormat="1" x14ac:dyDescent="0.2">
      <c r="A12" s="105"/>
      <c r="B12" s="116" t="s">
        <v>214</v>
      </c>
      <c r="C12" s="170"/>
      <c r="D12" s="125"/>
      <c r="E12" s="121"/>
      <c r="F12" s="102"/>
    </row>
    <row r="13" spans="1:6" s="65" customFormat="1" x14ac:dyDescent="0.2">
      <c r="A13" s="105">
        <v>8151</v>
      </c>
      <c r="B13" s="116" t="s">
        <v>226</v>
      </c>
      <c r="C13" s="170"/>
      <c r="D13" s="125"/>
      <c r="E13" s="121"/>
      <c r="F13" s="201"/>
    </row>
    <row r="14" spans="1:6" s="65" customFormat="1" ht="13.5" thickBot="1" x14ac:dyDescent="0.25">
      <c r="A14" s="126">
        <v>8152</v>
      </c>
      <c r="B14" s="135" t="s">
        <v>225</v>
      </c>
      <c r="C14" s="171"/>
      <c r="D14" s="125"/>
      <c r="E14" s="136"/>
      <c r="F14" s="137"/>
    </row>
    <row r="15" spans="1:6" s="65" customFormat="1" ht="37.5" customHeight="1" thickBot="1" x14ac:dyDescent="0.25">
      <c r="A15" s="146">
        <v>8160</v>
      </c>
      <c r="B15" s="149" t="s">
        <v>278</v>
      </c>
      <c r="C15" s="172"/>
      <c r="D15" s="122"/>
      <c r="E15" s="107"/>
      <c r="F15" s="158"/>
    </row>
    <row r="16" spans="1:6" s="65" customFormat="1" ht="13.5" thickBot="1" x14ac:dyDescent="0.25">
      <c r="A16" s="147"/>
      <c r="B16" s="148" t="s">
        <v>197</v>
      </c>
      <c r="C16" s="173"/>
      <c r="D16" s="123"/>
      <c r="E16" s="108"/>
      <c r="F16" s="100"/>
    </row>
    <row r="17" spans="1:9" s="3" customFormat="1" ht="36.75" thickBot="1" x14ac:dyDescent="0.25">
      <c r="A17" s="146">
        <v>8161</v>
      </c>
      <c r="B17" s="131" t="s">
        <v>279</v>
      </c>
      <c r="C17" s="172"/>
      <c r="D17" s="132">
        <f>F17</f>
        <v>0</v>
      </c>
      <c r="E17" s="133" t="s">
        <v>323</v>
      </c>
      <c r="F17" s="134">
        <f>F19+F20+F21</f>
        <v>0</v>
      </c>
    </row>
    <row r="18" spans="1:9" s="3" customFormat="1" x14ac:dyDescent="0.2">
      <c r="A18" s="104"/>
      <c r="B18" s="144" t="s">
        <v>214</v>
      </c>
      <c r="C18" s="174"/>
      <c r="D18" s="123"/>
      <c r="E18" s="145"/>
      <c r="F18" s="100"/>
    </row>
    <row r="19" spans="1:9" s="1" customFormat="1" ht="27" customHeight="1" thickBot="1" x14ac:dyDescent="0.25">
      <c r="A19" s="105">
        <v>8162</v>
      </c>
      <c r="B19" s="116" t="s">
        <v>194</v>
      </c>
      <c r="C19" s="170" t="s">
        <v>238</v>
      </c>
      <c r="D19" s="76">
        <f>F19</f>
        <v>0</v>
      </c>
      <c r="E19" s="120" t="s">
        <v>323</v>
      </c>
      <c r="F19" s="74"/>
    </row>
    <row r="20" spans="1:9" s="3" customFormat="1" ht="71.25" customHeight="1" thickBot="1" x14ac:dyDescent="0.25">
      <c r="A20" s="192">
        <v>8163</v>
      </c>
      <c r="B20" s="116" t="s">
        <v>707</v>
      </c>
      <c r="C20" s="170" t="s">
        <v>238</v>
      </c>
      <c r="D20" s="132">
        <f>F20</f>
        <v>0</v>
      </c>
      <c r="E20" s="133" t="s">
        <v>323</v>
      </c>
      <c r="F20" s="134"/>
    </row>
    <row r="21" spans="1:9" s="1" customFormat="1" ht="14.25" customHeight="1" thickBot="1" x14ac:dyDescent="0.25">
      <c r="A21" s="126">
        <v>8164</v>
      </c>
      <c r="B21" s="135" t="s">
        <v>195</v>
      </c>
      <c r="C21" s="171" t="s">
        <v>239</v>
      </c>
      <c r="D21" s="127">
        <f>F21</f>
        <v>0</v>
      </c>
      <c r="E21" s="128" t="s">
        <v>323</v>
      </c>
      <c r="F21" s="129"/>
    </row>
    <row r="22" spans="1:9" s="3" customFormat="1" ht="24.75" thickBot="1" x14ac:dyDescent="0.25">
      <c r="A22" s="146">
        <v>8170</v>
      </c>
      <c r="B22" s="131" t="s">
        <v>280</v>
      </c>
      <c r="C22" s="172"/>
      <c r="D22" s="152">
        <f>E22+F22</f>
        <v>0</v>
      </c>
      <c r="E22" s="133">
        <f>E24+E25</f>
        <v>0</v>
      </c>
      <c r="F22" s="153">
        <f>F24+F25</f>
        <v>0</v>
      </c>
      <c r="I22" s="3" t="s">
        <v>415</v>
      </c>
    </row>
    <row r="23" spans="1:9" s="3" customFormat="1" x14ac:dyDescent="0.2">
      <c r="A23" s="104"/>
      <c r="B23" s="144" t="s">
        <v>214</v>
      </c>
      <c r="C23" s="174"/>
      <c r="D23" s="150"/>
      <c r="E23" s="145"/>
      <c r="F23" s="151"/>
    </row>
    <row r="24" spans="1:9" s="1" customFormat="1" ht="24" x14ac:dyDescent="0.2">
      <c r="A24" s="105">
        <v>8171</v>
      </c>
      <c r="B24" s="116" t="s">
        <v>202</v>
      </c>
      <c r="C24" s="170" t="s">
        <v>240</v>
      </c>
      <c r="D24" s="76">
        <f>E24+F24</f>
        <v>0</v>
      </c>
      <c r="E24" s="120"/>
      <c r="F24" s="74"/>
    </row>
    <row r="25" spans="1:9" s="1" customFormat="1" ht="13.5" thickBot="1" x14ac:dyDescent="0.25">
      <c r="A25" s="105">
        <v>8172</v>
      </c>
      <c r="B25" s="115" t="s">
        <v>203</v>
      </c>
      <c r="C25" s="170" t="s">
        <v>241</v>
      </c>
      <c r="D25" s="76">
        <f>E25+F25</f>
        <v>0</v>
      </c>
      <c r="E25" s="120"/>
      <c r="F25" s="74"/>
    </row>
    <row r="26" spans="1:9" s="3" customFormat="1" ht="24.75" thickBot="1" x14ac:dyDescent="0.25">
      <c r="A26" s="155">
        <v>8190</v>
      </c>
      <c r="B26" s="159" t="s">
        <v>29</v>
      </c>
      <c r="C26" s="176"/>
      <c r="D26" s="295">
        <f>E26+F26</f>
        <v>0</v>
      </c>
      <c r="E26" s="282"/>
      <c r="F26" s="158"/>
    </row>
    <row r="27" spans="1:9" s="3" customFormat="1" x14ac:dyDescent="0.2">
      <c r="A27" s="193"/>
      <c r="B27" s="130" t="s">
        <v>201</v>
      </c>
      <c r="C27" s="194"/>
      <c r="D27" s="195"/>
      <c r="E27" s="196"/>
      <c r="F27" s="197"/>
    </row>
    <row r="28" spans="1:9" s="1" customFormat="1" ht="24" x14ac:dyDescent="0.2">
      <c r="A28" s="156">
        <v>8191</v>
      </c>
      <c r="B28" s="144" t="s">
        <v>165</v>
      </c>
      <c r="C28" s="190">
        <v>9320</v>
      </c>
      <c r="D28" s="163"/>
      <c r="E28" s="294">
        <f>E30+E31</f>
        <v>0</v>
      </c>
      <c r="F28" s="198"/>
    </row>
    <row r="29" spans="1:9" s="1" customFormat="1" x14ac:dyDescent="0.2">
      <c r="A29" s="157"/>
      <c r="B29" s="130" t="s">
        <v>198</v>
      </c>
      <c r="C29" s="165"/>
      <c r="D29" s="76"/>
      <c r="E29" s="75"/>
      <c r="F29" s="74"/>
    </row>
    <row r="30" spans="1:9" s="1" customFormat="1" ht="35.25" customHeight="1" x14ac:dyDescent="0.2">
      <c r="A30" s="157">
        <v>8192</v>
      </c>
      <c r="B30" s="116" t="s">
        <v>196</v>
      </c>
      <c r="C30" s="165"/>
      <c r="D30" s="76"/>
      <c r="E30" s="75"/>
      <c r="F30" s="186"/>
    </row>
    <row r="31" spans="1:9" s="1" customFormat="1" ht="24.75" thickBot="1" x14ac:dyDescent="0.25">
      <c r="A31" s="157">
        <v>8193</v>
      </c>
      <c r="B31" s="116" t="s">
        <v>115</v>
      </c>
      <c r="C31" s="165"/>
      <c r="D31" s="76"/>
      <c r="E31" s="293"/>
      <c r="F31" s="186"/>
    </row>
    <row r="32" spans="1:9" s="1" customFormat="1" ht="24.75" thickBot="1" x14ac:dyDescent="0.25">
      <c r="A32" s="157">
        <v>8194</v>
      </c>
      <c r="B32" s="160" t="s">
        <v>116</v>
      </c>
      <c r="C32" s="191">
        <v>9330</v>
      </c>
      <c r="D32" s="158"/>
      <c r="E32" s="179"/>
      <c r="F32" s="158"/>
    </row>
    <row r="33" spans="1:6" s="1" customFormat="1" ht="13.5" thickBot="1" x14ac:dyDescent="0.25">
      <c r="A33" s="157"/>
      <c r="B33" s="130" t="s">
        <v>198</v>
      </c>
      <c r="C33" s="191"/>
      <c r="D33" s="124"/>
      <c r="E33" s="179"/>
      <c r="F33" s="74"/>
    </row>
    <row r="34" spans="1:6" s="1" customFormat="1" ht="24.75" thickBot="1" x14ac:dyDescent="0.25">
      <c r="A34" s="157">
        <v>8195</v>
      </c>
      <c r="B34" s="116" t="s">
        <v>166</v>
      </c>
      <c r="C34" s="191"/>
      <c r="D34" s="158"/>
      <c r="E34" s="283"/>
      <c r="F34" s="158"/>
    </row>
    <row r="35" spans="1:6" s="1" customFormat="1" ht="24" x14ac:dyDescent="0.2">
      <c r="A35" s="181">
        <v>8196</v>
      </c>
      <c r="B35" s="116" t="s">
        <v>30</v>
      </c>
      <c r="C35" s="191"/>
      <c r="D35" s="76"/>
      <c r="E35" s="179"/>
      <c r="F35" s="293"/>
    </row>
    <row r="36" spans="1:6" s="1" customFormat="1" ht="24" x14ac:dyDescent="0.2">
      <c r="A36" s="157">
        <v>8197</v>
      </c>
      <c r="B36" s="180" t="s">
        <v>162</v>
      </c>
      <c r="C36" s="182"/>
      <c r="D36" s="188" t="s">
        <v>323</v>
      </c>
      <c r="E36" s="203" t="s">
        <v>323</v>
      </c>
      <c r="F36" s="202" t="s">
        <v>323</v>
      </c>
    </row>
    <row r="37" spans="1:6" s="1" customFormat="1" ht="36" x14ac:dyDescent="0.2">
      <c r="A37" s="157">
        <v>8198</v>
      </c>
      <c r="B37" s="184" t="s">
        <v>163</v>
      </c>
      <c r="C37" s="166"/>
      <c r="D37" s="188" t="s">
        <v>323</v>
      </c>
      <c r="E37" s="120"/>
      <c r="F37" s="74"/>
    </row>
    <row r="38" spans="1:6" s="1" customFormat="1" ht="60" x14ac:dyDescent="0.2">
      <c r="A38" s="157">
        <v>8199</v>
      </c>
      <c r="B38" s="199" t="s">
        <v>281</v>
      </c>
      <c r="C38" s="166"/>
      <c r="D38" s="281"/>
      <c r="E38" s="120"/>
      <c r="F38" s="74"/>
    </row>
    <row r="39" spans="1:6" s="1" customFormat="1" ht="24" x14ac:dyDescent="0.2">
      <c r="A39" s="157" t="s">
        <v>117</v>
      </c>
      <c r="B39" s="200" t="s">
        <v>164</v>
      </c>
      <c r="C39" s="166"/>
      <c r="D39" s="124"/>
      <c r="E39" s="203"/>
      <c r="F39" s="74"/>
    </row>
    <row r="40" spans="1:6" s="1" customFormat="1" ht="30" customHeight="1" x14ac:dyDescent="0.2">
      <c r="A40" s="106">
        <v>8200</v>
      </c>
      <c r="B40" s="178" t="s">
        <v>282</v>
      </c>
      <c r="C40" s="165"/>
      <c r="D40" s="76"/>
      <c r="E40" s="75"/>
      <c r="F40" s="74"/>
    </row>
    <row r="41" spans="1:6" s="1" customFormat="1" x14ac:dyDescent="0.2">
      <c r="A41" s="106"/>
      <c r="B41" s="111" t="s">
        <v>197</v>
      </c>
      <c r="C41" s="165"/>
      <c r="D41" s="76"/>
      <c r="E41" s="75"/>
      <c r="F41" s="74"/>
    </row>
    <row r="42" spans="1:6" s="1" customFormat="1" ht="24" x14ac:dyDescent="0.2">
      <c r="A42" s="106">
        <v>8210</v>
      </c>
      <c r="B42" s="204" t="s">
        <v>118</v>
      </c>
      <c r="C42" s="165"/>
      <c r="D42" s="76">
        <f>E42+F42</f>
        <v>0</v>
      </c>
      <c r="E42" s="120">
        <f>E48</f>
        <v>0</v>
      </c>
      <c r="F42" s="74">
        <f>F44+F48</f>
        <v>0</v>
      </c>
    </row>
    <row r="43" spans="1:6" s="1" customFormat="1" x14ac:dyDescent="0.2">
      <c r="A43" s="105"/>
      <c r="B43" s="116" t="s">
        <v>197</v>
      </c>
      <c r="C43" s="165"/>
      <c r="D43" s="76"/>
      <c r="E43" s="120"/>
      <c r="F43" s="74"/>
    </row>
    <row r="44" spans="1:6" s="1" customFormat="1" ht="36" x14ac:dyDescent="0.2">
      <c r="A44" s="106">
        <v>8211</v>
      </c>
      <c r="B44" s="114" t="s">
        <v>283</v>
      </c>
      <c r="C44" s="165"/>
      <c r="D44" s="76">
        <f>F44</f>
        <v>0</v>
      </c>
      <c r="E44" s="179" t="s">
        <v>323</v>
      </c>
      <c r="F44" s="74">
        <f>F46+F47</f>
        <v>0</v>
      </c>
    </row>
    <row r="45" spans="1:6" s="1" customFormat="1" x14ac:dyDescent="0.2">
      <c r="A45" s="106"/>
      <c r="B45" s="130" t="s">
        <v>198</v>
      </c>
      <c r="C45" s="165"/>
      <c r="D45" s="76"/>
      <c r="E45" s="179"/>
      <c r="F45" s="74"/>
    </row>
    <row r="46" spans="1:6" s="1" customFormat="1" x14ac:dyDescent="0.2">
      <c r="A46" s="106">
        <v>8212</v>
      </c>
      <c r="B46" s="115" t="s">
        <v>204</v>
      </c>
      <c r="C46" s="170" t="s">
        <v>208</v>
      </c>
      <c r="D46" s="76">
        <f>F46</f>
        <v>0</v>
      </c>
      <c r="E46" s="179" t="s">
        <v>323</v>
      </c>
      <c r="F46" s="74"/>
    </row>
    <row r="47" spans="1:6" s="1" customFormat="1" x14ac:dyDescent="0.2">
      <c r="A47" s="106">
        <v>8213</v>
      </c>
      <c r="B47" s="115" t="s">
        <v>200</v>
      </c>
      <c r="C47" s="170" t="s">
        <v>209</v>
      </c>
      <c r="D47" s="76">
        <f>F47</f>
        <v>0</v>
      </c>
      <c r="E47" s="179" t="s">
        <v>323</v>
      </c>
      <c r="F47" s="74"/>
    </row>
    <row r="48" spans="1:6" ht="24" x14ac:dyDescent="0.2">
      <c r="A48" s="106">
        <v>8220</v>
      </c>
      <c r="B48" s="114" t="s">
        <v>284</v>
      </c>
      <c r="C48" s="167"/>
      <c r="D48" s="92">
        <f>E48+F48</f>
        <v>0</v>
      </c>
      <c r="E48" s="187">
        <f>E54</f>
        <v>0</v>
      </c>
      <c r="F48" s="95">
        <f>F50+F54</f>
        <v>0</v>
      </c>
    </row>
    <row r="49" spans="1:6" x14ac:dyDescent="0.2">
      <c r="A49" s="106"/>
      <c r="B49" s="130" t="s">
        <v>197</v>
      </c>
      <c r="C49" s="167"/>
      <c r="D49" s="92"/>
      <c r="E49" s="187"/>
      <c r="F49" s="95"/>
    </row>
    <row r="50" spans="1:6" ht="24" x14ac:dyDescent="0.2">
      <c r="A50" s="106">
        <v>8221</v>
      </c>
      <c r="B50" s="114" t="s">
        <v>285</v>
      </c>
      <c r="C50" s="167"/>
      <c r="D50" s="92">
        <f>F50</f>
        <v>0</v>
      </c>
      <c r="E50" s="179" t="s">
        <v>323</v>
      </c>
      <c r="F50" s="95">
        <f>F52+F53</f>
        <v>0</v>
      </c>
    </row>
    <row r="51" spans="1:6" x14ac:dyDescent="0.2">
      <c r="A51" s="106"/>
      <c r="B51" s="130" t="s">
        <v>214</v>
      </c>
      <c r="C51" s="167"/>
      <c r="D51" s="92"/>
      <c r="E51" s="179"/>
      <c r="F51" s="95"/>
    </row>
    <row r="52" spans="1:6" x14ac:dyDescent="0.2">
      <c r="A52" s="105">
        <v>8222</v>
      </c>
      <c r="B52" s="116" t="s">
        <v>221</v>
      </c>
      <c r="C52" s="170" t="s">
        <v>210</v>
      </c>
      <c r="D52" s="92">
        <f>F52</f>
        <v>0</v>
      </c>
      <c r="E52" s="179" t="s">
        <v>323</v>
      </c>
      <c r="F52" s="95"/>
    </row>
    <row r="53" spans="1:6" x14ac:dyDescent="0.2">
      <c r="A53" s="105">
        <v>8230</v>
      </c>
      <c r="B53" s="116" t="s">
        <v>223</v>
      </c>
      <c r="C53" s="170" t="s">
        <v>211</v>
      </c>
      <c r="D53" s="92">
        <f>F53</f>
        <v>0</v>
      </c>
      <c r="E53" s="179" t="s">
        <v>323</v>
      </c>
      <c r="F53" s="95"/>
    </row>
    <row r="54" spans="1:6" ht="24" x14ac:dyDescent="0.2">
      <c r="A54" s="105">
        <v>8240</v>
      </c>
      <c r="B54" s="114" t="s">
        <v>286</v>
      </c>
      <c r="C54" s="167"/>
      <c r="D54" s="92">
        <f>E54+F54</f>
        <v>0</v>
      </c>
      <c r="E54" s="187">
        <f>E56+E57</f>
        <v>0</v>
      </c>
      <c r="F54" s="187">
        <f>F56+F57</f>
        <v>0</v>
      </c>
    </row>
    <row r="55" spans="1:6" x14ac:dyDescent="0.2">
      <c r="A55" s="106"/>
      <c r="B55" s="130" t="s">
        <v>214</v>
      </c>
      <c r="C55" s="167"/>
      <c r="D55" s="92"/>
      <c r="E55" s="187"/>
      <c r="F55" s="95"/>
    </row>
    <row r="56" spans="1:6" x14ac:dyDescent="0.2">
      <c r="A56" s="105">
        <v>8241</v>
      </c>
      <c r="B56" s="116" t="s">
        <v>242</v>
      </c>
      <c r="C56" s="170" t="s">
        <v>210</v>
      </c>
      <c r="D56" s="92">
        <f>E56+F56</f>
        <v>0</v>
      </c>
      <c r="E56" s="91"/>
      <c r="F56" s="95"/>
    </row>
    <row r="57" spans="1:6" ht="13.5" thickBot="1" x14ac:dyDescent="0.25">
      <c r="A57" s="143">
        <v>8250</v>
      </c>
      <c r="B57" s="177" t="s">
        <v>229</v>
      </c>
      <c r="C57" s="175" t="s">
        <v>211</v>
      </c>
      <c r="D57" s="164">
        <f>E57+F57</f>
        <v>0</v>
      </c>
      <c r="E57" s="162"/>
      <c r="F57" s="154"/>
    </row>
    <row r="58" spans="1:6" x14ac:dyDescent="0.2">
      <c r="C58" s="168"/>
    </row>
    <row r="59" spans="1:6" x14ac:dyDescent="0.2">
      <c r="C59" s="168"/>
    </row>
    <row r="60" spans="1:6" x14ac:dyDescent="0.2">
      <c r="C60" s="168"/>
    </row>
    <row r="61" spans="1:6" x14ac:dyDescent="0.2">
      <c r="C61" s="168"/>
    </row>
    <row r="62" spans="1:6" x14ac:dyDescent="0.2">
      <c r="C62" s="168"/>
    </row>
    <row r="63" spans="1:6" x14ac:dyDescent="0.2">
      <c r="C63" s="168"/>
    </row>
    <row r="64" spans="1:6" x14ac:dyDescent="0.2">
      <c r="C64" s="168"/>
    </row>
    <row r="65" spans="3:3" x14ac:dyDescent="0.2">
      <c r="C65" s="168"/>
    </row>
    <row r="66" spans="3:3" x14ac:dyDescent="0.2">
      <c r="C66" s="168"/>
    </row>
    <row r="67" spans="3:3" x14ac:dyDescent="0.2">
      <c r="C67" s="168"/>
    </row>
    <row r="68" spans="3:3" x14ac:dyDescent="0.2">
      <c r="C68" s="168"/>
    </row>
    <row r="69" spans="3:3" x14ac:dyDescent="0.2">
      <c r="C69" s="168"/>
    </row>
    <row r="70" spans="3:3" x14ac:dyDescent="0.2">
      <c r="C70" s="168"/>
    </row>
    <row r="71" spans="3:3" x14ac:dyDescent="0.2">
      <c r="C71" s="168"/>
    </row>
    <row r="72" spans="3:3" x14ac:dyDescent="0.2">
      <c r="C72" s="168"/>
    </row>
    <row r="73" spans="3:3" x14ac:dyDescent="0.2">
      <c r="C73" s="168"/>
    </row>
    <row r="74" spans="3:3" x14ac:dyDescent="0.2">
      <c r="C74" s="168"/>
    </row>
    <row r="75" spans="3:3" x14ac:dyDescent="0.2">
      <c r="C75" s="168"/>
    </row>
    <row r="76" spans="3:3" x14ac:dyDescent="0.2">
      <c r="C76" s="168"/>
    </row>
    <row r="77" spans="3:3" x14ac:dyDescent="0.2">
      <c r="C77" s="168"/>
    </row>
    <row r="78" spans="3:3" x14ac:dyDescent="0.2">
      <c r="C78" s="168"/>
    </row>
    <row r="79" spans="3:3" x14ac:dyDescent="0.2">
      <c r="C79" s="168"/>
    </row>
    <row r="80" spans="3:3" x14ac:dyDescent="0.2">
      <c r="C80" s="168"/>
    </row>
    <row r="81" spans="3:3" x14ac:dyDescent="0.2">
      <c r="C81" s="168"/>
    </row>
    <row r="82" spans="3:3" x14ac:dyDescent="0.2">
      <c r="C82" s="168"/>
    </row>
    <row r="83" spans="3:3" x14ac:dyDescent="0.2">
      <c r="C83" s="168"/>
    </row>
    <row r="84" spans="3:3" x14ac:dyDescent="0.2">
      <c r="C84" s="168"/>
    </row>
    <row r="85" spans="3:3" x14ac:dyDescent="0.2">
      <c r="C85" s="168"/>
    </row>
    <row r="86" spans="3:3" x14ac:dyDescent="0.2">
      <c r="C86" s="168"/>
    </row>
    <row r="87" spans="3:3" x14ac:dyDescent="0.2">
      <c r="C87" s="168"/>
    </row>
    <row r="88" spans="3:3" x14ac:dyDescent="0.2">
      <c r="C88" s="168"/>
    </row>
    <row r="89" spans="3:3" x14ac:dyDescent="0.2">
      <c r="C89" s="168"/>
    </row>
    <row r="90" spans="3:3" x14ac:dyDescent="0.2">
      <c r="C90" s="168"/>
    </row>
    <row r="91" spans="3:3" x14ac:dyDescent="0.2">
      <c r="C91" s="168"/>
    </row>
    <row r="92" spans="3:3" x14ac:dyDescent="0.2">
      <c r="C92" s="168"/>
    </row>
    <row r="93" spans="3:3" x14ac:dyDescent="0.2">
      <c r="C93" s="168"/>
    </row>
    <row r="94" spans="3:3" x14ac:dyDescent="0.2">
      <c r="C94" s="168"/>
    </row>
    <row r="95" spans="3:3" x14ac:dyDescent="0.2">
      <c r="C95" s="168"/>
    </row>
    <row r="96" spans="3:3" x14ac:dyDescent="0.2">
      <c r="C96" s="168"/>
    </row>
    <row r="97" spans="3:3" x14ac:dyDescent="0.2">
      <c r="C97" s="168"/>
    </row>
    <row r="98" spans="3:3" x14ac:dyDescent="0.2">
      <c r="C98" s="168"/>
    </row>
    <row r="99" spans="3:3" x14ac:dyDescent="0.2">
      <c r="C99" s="168"/>
    </row>
    <row r="100" spans="3:3" x14ac:dyDescent="0.2">
      <c r="C100" s="168"/>
    </row>
    <row r="101" spans="3:3" x14ac:dyDescent="0.2">
      <c r="C101" s="168"/>
    </row>
    <row r="102" spans="3:3" x14ac:dyDescent="0.2">
      <c r="C102" s="168"/>
    </row>
    <row r="103" spans="3:3" x14ac:dyDescent="0.2">
      <c r="C103" s="168"/>
    </row>
    <row r="104" spans="3:3" x14ac:dyDescent="0.2">
      <c r="C104" s="168"/>
    </row>
    <row r="105" spans="3:3" x14ac:dyDescent="0.2">
      <c r="C105" s="168"/>
    </row>
    <row r="106" spans="3:3" x14ac:dyDescent="0.2">
      <c r="C106" s="168"/>
    </row>
    <row r="107" spans="3:3" x14ac:dyDescent="0.2">
      <c r="C107" s="168"/>
    </row>
    <row r="108" spans="3:3" x14ac:dyDescent="0.2">
      <c r="C108" s="168"/>
    </row>
    <row r="109" spans="3:3" x14ac:dyDescent="0.2">
      <c r="C109" s="168"/>
    </row>
    <row r="110" spans="3:3" x14ac:dyDescent="0.2">
      <c r="C110" s="168"/>
    </row>
    <row r="111" spans="3:3" x14ac:dyDescent="0.2">
      <c r="C111" s="168"/>
    </row>
    <row r="112" spans="3:3" x14ac:dyDescent="0.2">
      <c r="C112" s="168"/>
    </row>
    <row r="113" spans="3:3" x14ac:dyDescent="0.2">
      <c r="C113" s="168"/>
    </row>
    <row r="114" spans="3:3" x14ac:dyDescent="0.2">
      <c r="C114" s="168"/>
    </row>
    <row r="115" spans="3:3" x14ac:dyDescent="0.2">
      <c r="C115" s="168"/>
    </row>
    <row r="116" spans="3:3" x14ac:dyDescent="0.2">
      <c r="C116" s="168"/>
    </row>
    <row r="117" spans="3:3" x14ac:dyDescent="0.2">
      <c r="C117" s="168"/>
    </row>
    <row r="118" spans="3:3" x14ac:dyDescent="0.2">
      <c r="C118" s="168"/>
    </row>
    <row r="119" spans="3:3" x14ac:dyDescent="0.2">
      <c r="C119" s="168"/>
    </row>
    <row r="120" spans="3:3" x14ac:dyDescent="0.2">
      <c r="C120" s="168"/>
    </row>
    <row r="121" spans="3:3" x14ac:dyDescent="0.2">
      <c r="C121" s="168"/>
    </row>
    <row r="122" spans="3:3" x14ac:dyDescent="0.2">
      <c r="C122" s="168"/>
    </row>
    <row r="123" spans="3:3" x14ac:dyDescent="0.2">
      <c r="C123" s="168"/>
    </row>
    <row r="124" spans="3:3" x14ac:dyDescent="0.2">
      <c r="C124" s="168"/>
    </row>
    <row r="125" spans="3:3" x14ac:dyDescent="0.2">
      <c r="C125" s="168"/>
    </row>
    <row r="126" spans="3:3" x14ac:dyDescent="0.2">
      <c r="C126" s="168"/>
    </row>
    <row r="127" spans="3:3" x14ac:dyDescent="0.2">
      <c r="C127" s="168"/>
    </row>
    <row r="128" spans="3:3" x14ac:dyDescent="0.2">
      <c r="C128" s="168"/>
    </row>
    <row r="129" spans="3:3" x14ac:dyDescent="0.2">
      <c r="C129" s="168"/>
    </row>
    <row r="130" spans="3:3" x14ac:dyDescent="0.2">
      <c r="C130" s="168"/>
    </row>
    <row r="131" spans="3:3" x14ac:dyDescent="0.2">
      <c r="C131" s="168"/>
    </row>
    <row r="132" spans="3:3" x14ac:dyDescent="0.2">
      <c r="C132" s="168"/>
    </row>
    <row r="133" spans="3:3" x14ac:dyDescent="0.2">
      <c r="C133" s="168"/>
    </row>
    <row r="134" spans="3:3" x14ac:dyDescent="0.2">
      <c r="C134" s="168"/>
    </row>
    <row r="135" spans="3:3" x14ac:dyDescent="0.2">
      <c r="C135" s="168"/>
    </row>
    <row r="136" spans="3:3" x14ac:dyDescent="0.2">
      <c r="C136" s="168"/>
    </row>
    <row r="137" spans="3:3" x14ac:dyDescent="0.2">
      <c r="C137" s="168"/>
    </row>
    <row r="138" spans="3:3" x14ac:dyDescent="0.2">
      <c r="C138" s="168"/>
    </row>
    <row r="139" spans="3:3" x14ac:dyDescent="0.2">
      <c r="C139" s="168"/>
    </row>
    <row r="140" spans="3:3" x14ac:dyDescent="0.2">
      <c r="C140" s="168"/>
    </row>
    <row r="141" spans="3:3" x14ac:dyDescent="0.2">
      <c r="C141" s="168"/>
    </row>
    <row r="142" spans="3:3" x14ac:dyDescent="0.2">
      <c r="C142" s="168"/>
    </row>
    <row r="143" spans="3:3" x14ac:dyDescent="0.2">
      <c r="C143" s="168"/>
    </row>
    <row r="144" spans="3:3" x14ac:dyDescent="0.2">
      <c r="C144" s="168"/>
    </row>
    <row r="145" spans="3:3" x14ac:dyDescent="0.2">
      <c r="C145" s="168"/>
    </row>
    <row r="146" spans="3:3" x14ac:dyDescent="0.2">
      <c r="C146" s="168"/>
    </row>
    <row r="147" spans="3:3" x14ac:dyDescent="0.2">
      <c r="C147" s="168"/>
    </row>
    <row r="148" spans="3:3" x14ac:dyDescent="0.2">
      <c r="C148" s="168"/>
    </row>
    <row r="149" spans="3:3" x14ac:dyDescent="0.2">
      <c r="C149" s="168"/>
    </row>
    <row r="150" spans="3:3" x14ac:dyDescent="0.2">
      <c r="C150" s="168"/>
    </row>
    <row r="151" spans="3:3" x14ac:dyDescent="0.2">
      <c r="C151" s="168"/>
    </row>
    <row r="152" spans="3:3" x14ac:dyDescent="0.2">
      <c r="C152" s="168"/>
    </row>
    <row r="153" spans="3:3" x14ac:dyDescent="0.2">
      <c r="C153" s="168"/>
    </row>
    <row r="154" spans="3:3" x14ac:dyDescent="0.2">
      <c r="C154" s="168"/>
    </row>
    <row r="155" spans="3:3" x14ac:dyDescent="0.2">
      <c r="C155" s="168"/>
    </row>
    <row r="156" spans="3:3" x14ac:dyDescent="0.2">
      <c r="C156" s="168"/>
    </row>
    <row r="157" spans="3:3" x14ac:dyDescent="0.2">
      <c r="C157" s="168"/>
    </row>
    <row r="158" spans="3:3" x14ac:dyDescent="0.2">
      <c r="C158" s="168"/>
    </row>
    <row r="159" spans="3:3" x14ac:dyDescent="0.2">
      <c r="C159" s="168"/>
    </row>
    <row r="160" spans="3:3" x14ac:dyDescent="0.2">
      <c r="C160" s="168"/>
    </row>
    <row r="161" spans="3:3" x14ac:dyDescent="0.2">
      <c r="C161" s="168"/>
    </row>
    <row r="162" spans="3:3" x14ac:dyDescent="0.2">
      <c r="C162" s="168"/>
    </row>
    <row r="163" spans="3:3" x14ac:dyDescent="0.2">
      <c r="C163" s="168"/>
    </row>
    <row r="164" spans="3:3" x14ac:dyDescent="0.2">
      <c r="C164" s="168"/>
    </row>
    <row r="165" spans="3:3" x14ac:dyDescent="0.2">
      <c r="C165" s="168"/>
    </row>
    <row r="166" spans="3:3" x14ac:dyDescent="0.2">
      <c r="C166" s="168"/>
    </row>
    <row r="167" spans="3:3" x14ac:dyDescent="0.2">
      <c r="C167" s="168"/>
    </row>
    <row r="168" spans="3:3" x14ac:dyDescent="0.2">
      <c r="C168" s="168"/>
    </row>
    <row r="169" spans="3:3" x14ac:dyDescent="0.2">
      <c r="C169" s="168"/>
    </row>
    <row r="170" spans="3:3" x14ac:dyDescent="0.2">
      <c r="C170" s="168"/>
    </row>
    <row r="171" spans="3:3" x14ac:dyDescent="0.2">
      <c r="C171" s="168"/>
    </row>
    <row r="172" spans="3:3" x14ac:dyDescent="0.2">
      <c r="C172" s="168"/>
    </row>
    <row r="173" spans="3:3" x14ac:dyDescent="0.2">
      <c r="C173" s="168"/>
    </row>
    <row r="174" spans="3:3" x14ac:dyDescent="0.2">
      <c r="C174" s="168"/>
    </row>
    <row r="175" spans="3:3" x14ac:dyDescent="0.2">
      <c r="C175" s="168"/>
    </row>
    <row r="176" spans="3:3" x14ac:dyDescent="0.2">
      <c r="C176" s="168"/>
    </row>
    <row r="177" spans="3:3" x14ac:dyDescent="0.2">
      <c r="C177" s="168"/>
    </row>
    <row r="178" spans="3:3" x14ac:dyDescent="0.2">
      <c r="C178" s="168"/>
    </row>
    <row r="179" spans="3:3" x14ac:dyDescent="0.2">
      <c r="C179" s="168"/>
    </row>
    <row r="180" spans="3:3" x14ac:dyDescent="0.2">
      <c r="C180" s="168"/>
    </row>
    <row r="181" spans="3:3" x14ac:dyDescent="0.2">
      <c r="C181" s="168"/>
    </row>
    <row r="182" spans="3:3" x14ac:dyDescent="0.2">
      <c r="C182" s="168"/>
    </row>
    <row r="183" spans="3:3" x14ac:dyDescent="0.2">
      <c r="C183" s="168"/>
    </row>
    <row r="184" spans="3:3" x14ac:dyDescent="0.2">
      <c r="C184" s="168"/>
    </row>
    <row r="185" spans="3:3" x14ac:dyDescent="0.2">
      <c r="C185" s="168"/>
    </row>
    <row r="186" spans="3:3" x14ac:dyDescent="0.2">
      <c r="C186" s="168"/>
    </row>
    <row r="187" spans="3:3" x14ac:dyDescent="0.2">
      <c r="C187" s="168"/>
    </row>
    <row r="188" spans="3:3" x14ac:dyDescent="0.2">
      <c r="C188" s="168"/>
    </row>
    <row r="189" spans="3:3" x14ac:dyDescent="0.2">
      <c r="C189" s="168"/>
    </row>
    <row r="190" spans="3:3" x14ac:dyDescent="0.2">
      <c r="C190" s="168"/>
    </row>
    <row r="191" spans="3:3" x14ac:dyDescent="0.2">
      <c r="C191" s="168"/>
    </row>
    <row r="192" spans="3:3" x14ac:dyDescent="0.2">
      <c r="C192" s="168"/>
    </row>
    <row r="193" spans="3:3" x14ac:dyDescent="0.2">
      <c r="C193" s="168"/>
    </row>
    <row r="194" spans="3:3" x14ac:dyDescent="0.2">
      <c r="C194" s="168"/>
    </row>
    <row r="195" spans="3:3" x14ac:dyDescent="0.2">
      <c r="C195" s="168"/>
    </row>
    <row r="196" spans="3:3" x14ac:dyDescent="0.2">
      <c r="C196" s="168"/>
    </row>
    <row r="197" spans="3:3" x14ac:dyDescent="0.2">
      <c r="C197" s="168"/>
    </row>
    <row r="198" spans="3:3" x14ac:dyDescent="0.2">
      <c r="C198" s="168"/>
    </row>
    <row r="199" spans="3:3" x14ac:dyDescent="0.2">
      <c r="C199" s="168"/>
    </row>
    <row r="200" spans="3:3" x14ac:dyDescent="0.2">
      <c r="C200" s="168"/>
    </row>
    <row r="201" spans="3:3" x14ac:dyDescent="0.2">
      <c r="C201" s="168"/>
    </row>
    <row r="202" spans="3:3" x14ac:dyDescent="0.2">
      <c r="C202" s="168"/>
    </row>
    <row r="203" spans="3:3" x14ac:dyDescent="0.2">
      <c r="C203" s="168"/>
    </row>
    <row r="204" spans="3:3" x14ac:dyDescent="0.2">
      <c r="C204" s="168"/>
    </row>
    <row r="205" spans="3:3" x14ac:dyDescent="0.2">
      <c r="C205" s="168"/>
    </row>
    <row r="206" spans="3:3" x14ac:dyDescent="0.2">
      <c r="C206" s="168"/>
    </row>
    <row r="207" spans="3:3" x14ac:dyDescent="0.2">
      <c r="C207" s="168"/>
    </row>
    <row r="208" spans="3:3" x14ac:dyDescent="0.2">
      <c r="C208" s="168"/>
    </row>
    <row r="209" spans="3:3" x14ac:dyDescent="0.2">
      <c r="C209" s="168"/>
    </row>
    <row r="210" spans="3:3" x14ac:dyDescent="0.2">
      <c r="C210" s="168"/>
    </row>
    <row r="211" spans="3:3" x14ac:dyDescent="0.2">
      <c r="C211" s="168"/>
    </row>
    <row r="212" spans="3:3" x14ac:dyDescent="0.2">
      <c r="C212" s="168"/>
    </row>
    <row r="213" spans="3:3" x14ac:dyDescent="0.2">
      <c r="C213" s="168"/>
    </row>
    <row r="214" spans="3:3" x14ac:dyDescent="0.2">
      <c r="C214" s="168"/>
    </row>
    <row r="215" spans="3:3" x14ac:dyDescent="0.2">
      <c r="C215" s="168"/>
    </row>
    <row r="216" spans="3:3" x14ac:dyDescent="0.2">
      <c r="C216" s="168"/>
    </row>
    <row r="217" spans="3:3" x14ac:dyDescent="0.2">
      <c r="C217" s="168"/>
    </row>
    <row r="218" spans="3:3" x14ac:dyDescent="0.2">
      <c r="C218" s="168"/>
    </row>
    <row r="219" spans="3:3" x14ac:dyDescent="0.2">
      <c r="C219" s="168"/>
    </row>
    <row r="220" spans="3:3" x14ac:dyDescent="0.2">
      <c r="C220" s="168"/>
    </row>
    <row r="221" spans="3:3" x14ac:dyDescent="0.2">
      <c r="C221" s="168"/>
    </row>
    <row r="222" spans="3:3" x14ac:dyDescent="0.2">
      <c r="C222" s="168"/>
    </row>
    <row r="223" spans="3:3" x14ac:dyDescent="0.2">
      <c r="C223" s="168"/>
    </row>
    <row r="224" spans="3:3" x14ac:dyDescent="0.2">
      <c r="C224" s="168"/>
    </row>
  </sheetData>
  <mergeCells count="3">
    <mergeCell ref="D2:D3"/>
    <mergeCell ref="E2:F2"/>
    <mergeCell ref="A2:A3"/>
  </mergeCells>
  <phoneticPr fontId="5" type="noConversion"/>
  <pageMargins left="0.25" right="0.25" top="0.75" bottom="0.75" header="0.3" footer="0.3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9"/>
  <sheetViews>
    <sheetView tabSelected="1" workbookViewId="0">
      <selection activeCell="Y33" sqref="Y33"/>
    </sheetView>
  </sheetViews>
  <sheetFormatPr defaultColWidth="9.140625" defaultRowHeight="15" x14ac:dyDescent="0.2"/>
  <cols>
    <col min="1" max="1" width="5.140625" style="6" customWidth="1"/>
    <col min="2" max="2" width="6.42578125" style="7" customWidth="1"/>
    <col min="3" max="3" width="6.28515625" style="8" customWidth="1"/>
    <col min="4" max="4" width="5.7109375" style="9" customWidth="1"/>
    <col min="5" max="5" width="48.42578125" style="17" customWidth="1"/>
    <col min="6" max="6" width="47.5703125" style="14" hidden="1" customWidth="1"/>
    <col min="7" max="7" width="12.28515625" style="14" customWidth="1"/>
    <col min="8" max="8" width="12" style="10" customWidth="1"/>
    <col min="9" max="9" width="11.140625" style="10" customWidth="1"/>
    <col min="10" max="10" width="10.85546875" style="10" bestFit="1" customWidth="1"/>
    <col min="11" max="11" width="9.5703125" style="10" bestFit="1" customWidth="1"/>
    <col min="12" max="12" width="12.85546875" style="10" bestFit="1" customWidth="1"/>
    <col min="13" max="16384" width="9.140625" style="10"/>
  </cols>
  <sheetData>
    <row r="1" spans="1:10" ht="18" x14ac:dyDescent="0.25">
      <c r="A1" s="597" t="s">
        <v>289</v>
      </c>
      <c r="B1" s="597"/>
      <c r="C1" s="597"/>
      <c r="D1" s="597"/>
      <c r="E1" s="597"/>
      <c r="F1" s="597"/>
      <c r="G1" s="597"/>
      <c r="H1" s="597"/>
      <c r="I1" s="597"/>
    </row>
    <row r="2" spans="1:10" ht="36" customHeight="1" x14ac:dyDescent="0.2">
      <c r="A2" s="598" t="s">
        <v>290</v>
      </c>
      <c r="B2" s="598"/>
      <c r="C2" s="598"/>
      <c r="D2" s="598"/>
      <c r="E2" s="598"/>
      <c r="F2" s="598"/>
      <c r="G2" s="598"/>
      <c r="H2" s="598"/>
      <c r="I2" s="598"/>
    </row>
    <row r="3" spans="1:10" x14ac:dyDescent="0.2">
      <c r="A3" s="64" t="s">
        <v>300</v>
      </c>
      <c r="B3" s="66"/>
      <c r="C3" s="67"/>
      <c r="D3" s="67"/>
      <c r="E3" s="68"/>
      <c r="F3" s="64"/>
      <c r="G3" s="64"/>
    </row>
    <row r="4" spans="1:10" ht="15.75" thickBot="1" x14ac:dyDescent="0.25">
      <c r="B4" s="11"/>
      <c r="C4" s="12"/>
      <c r="D4" s="12"/>
      <c r="E4" s="13"/>
      <c r="H4" s="599" t="s">
        <v>302</v>
      </c>
      <c r="I4" s="599"/>
    </row>
    <row r="5" spans="1:10" s="15" customFormat="1" ht="15.75" customHeight="1" thickBot="1" x14ac:dyDescent="0.25">
      <c r="A5" s="600" t="s">
        <v>297</v>
      </c>
      <c r="B5" s="608" t="s">
        <v>26</v>
      </c>
      <c r="C5" s="610" t="s">
        <v>533</v>
      </c>
      <c r="D5" s="611" t="s">
        <v>534</v>
      </c>
      <c r="E5" s="602" t="s">
        <v>826</v>
      </c>
      <c r="F5" s="604" t="s">
        <v>532</v>
      </c>
      <c r="G5" s="639" t="s">
        <v>989</v>
      </c>
      <c r="H5" s="613" t="s">
        <v>407</v>
      </c>
      <c r="I5" s="614"/>
    </row>
    <row r="6" spans="1:10" s="16" customFormat="1" ht="48" customHeight="1" thickBot="1" x14ac:dyDescent="0.25">
      <c r="A6" s="601"/>
      <c r="B6" s="609"/>
      <c r="C6" s="609"/>
      <c r="D6" s="612"/>
      <c r="E6" s="603"/>
      <c r="F6" s="605"/>
      <c r="G6" s="640"/>
      <c r="H6" s="83" t="s">
        <v>523</v>
      </c>
      <c r="I6" s="84" t="s">
        <v>524</v>
      </c>
    </row>
    <row r="7" spans="1:10" s="499" customFormat="1" ht="12.75" customHeight="1" thickBot="1" x14ac:dyDescent="0.25">
      <c r="A7" s="492">
        <v>1</v>
      </c>
      <c r="B7" s="493">
        <v>2</v>
      </c>
      <c r="C7" s="493">
        <v>3</v>
      </c>
      <c r="D7" s="494">
        <v>4</v>
      </c>
      <c r="E7" s="495">
        <v>5</v>
      </c>
      <c r="F7" s="496"/>
      <c r="G7" s="547"/>
      <c r="H7" s="497">
        <v>7</v>
      </c>
      <c r="I7" s="498">
        <v>8</v>
      </c>
    </row>
    <row r="8" spans="1:10" s="303" customFormat="1" ht="36.75" thickBot="1" x14ac:dyDescent="0.25">
      <c r="A8" s="296">
        <v>2000</v>
      </c>
      <c r="B8" s="297" t="s">
        <v>535</v>
      </c>
      <c r="C8" s="298" t="s">
        <v>536</v>
      </c>
      <c r="D8" s="299" t="s">
        <v>536</v>
      </c>
      <c r="E8" s="300" t="s">
        <v>33</v>
      </c>
      <c r="F8" s="301"/>
      <c r="G8" s="552">
        <f>H8</f>
        <v>237819.2</v>
      </c>
      <c r="H8" s="548">
        <f>H9+H217+H227+H256+H274+H302+H340+H348+H318</f>
        <v>237819.2</v>
      </c>
      <c r="I8" s="548" t="s">
        <v>526</v>
      </c>
      <c r="J8" s="302"/>
    </row>
    <row r="9" spans="1:10" s="310" customFormat="1" ht="64.5" customHeight="1" x14ac:dyDescent="0.2">
      <c r="A9" s="304">
        <v>2100</v>
      </c>
      <c r="B9" s="305" t="s">
        <v>349</v>
      </c>
      <c r="C9" s="500">
        <v>0</v>
      </c>
      <c r="D9" s="501">
        <v>0</v>
      </c>
      <c r="E9" s="308" t="s">
        <v>34</v>
      </c>
      <c r="F9" s="309" t="s">
        <v>537</v>
      </c>
      <c r="G9" s="552">
        <f t="shared" ref="G9:G72" si="0">H9</f>
        <v>98274</v>
      </c>
      <c r="H9" s="550">
        <f>H11+H52+H39</f>
        <v>98274</v>
      </c>
      <c r="I9" s="548" t="s">
        <v>526</v>
      </c>
    </row>
    <row r="10" spans="1:10" s="314" customFormat="1" ht="11.25" customHeight="1" x14ac:dyDescent="0.2">
      <c r="A10" s="311"/>
      <c r="B10" s="305"/>
      <c r="C10" s="500"/>
      <c r="D10" s="501"/>
      <c r="E10" s="312" t="s">
        <v>197</v>
      </c>
      <c r="F10" s="313"/>
      <c r="G10" s="552"/>
      <c r="H10" s="553"/>
      <c r="I10" s="548" t="s">
        <v>526</v>
      </c>
    </row>
    <row r="11" spans="1:10" s="320" customFormat="1" ht="48" x14ac:dyDescent="0.2">
      <c r="A11" s="315">
        <v>2110</v>
      </c>
      <c r="B11" s="305" t="s">
        <v>349</v>
      </c>
      <c r="C11" s="502">
        <v>1</v>
      </c>
      <c r="D11" s="503">
        <v>0</v>
      </c>
      <c r="E11" s="318" t="s">
        <v>27</v>
      </c>
      <c r="F11" s="319" t="s">
        <v>538</v>
      </c>
      <c r="G11" s="552">
        <f t="shared" si="0"/>
        <v>90084</v>
      </c>
      <c r="H11" s="550">
        <f>H13</f>
        <v>90084</v>
      </c>
      <c r="I11" s="548" t="s">
        <v>526</v>
      </c>
    </row>
    <row r="12" spans="1:10" s="320" customFormat="1" ht="10.5" customHeight="1" x14ac:dyDescent="0.2">
      <c r="A12" s="315"/>
      <c r="B12" s="305"/>
      <c r="C12" s="502"/>
      <c r="D12" s="503"/>
      <c r="E12" s="312" t="s">
        <v>198</v>
      </c>
      <c r="F12" s="319"/>
      <c r="G12" s="552"/>
      <c r="H12" s="551"/>
      <c r="I12" s="548" t="s">
        <v>526</v>
      </c>
    </row>
    <row r="13" spans="1:10" s="314" customFormat="1" ht="24" x14ac:dyDescent="0.2">
      <c r="A13" s="315">
        <v>2111</v>
      </c>
      <c r="B13" s="321" t="s">
        <v>349</v>
      </c>
      <c r="C13" s="504">
        <v>1</v>
      </c>
      <c r="D13" s="505">
        <v>1</v>
      </c>
      <c r="E13" s="506" t="s">
        <v>31</v>
      </c>
      <c r="F13" s="324" t="s">
        <v>539</v>
      </c>
      <c r="G13" s="552">
        <f t="shared" si="0"/>
        <v>90084</v>
      </c>
      <c r="H13" s="550">
        <f>H15+H16+H17+H18+H19+H20+H21+H22+H23+H24+H25+H26+H27+H28+H29+H30+H31+H32+H33</f>
        <v>90084</v>
      </c>
      <c r="I13" s="548" t="s">
        <v>526</v>
      </c>
    </row>
    <row r="14" spans="1:10" s="314" customFormat="1" ht="36" x14ac:dyDescent="0.2">
      <c r="A14" s="315"/>
      <c r="B14" s="321"/>
      <c r="C14" s="504"/>
      <c r="D14" s="505"/>
      <c r="E14" s="312" t="s">
        <v>291</v>
      </c>
      <c r="F14" s="324"/>
      <c r="G14" s="552"/>
      <c r="H14" s="338"/>
      <c r="I14" s="548" t="s">
        <v>526</v>
      </c>
    </row>
    <row r="15" spans="1:10" s="314" customFormat="1" x14ac:dyDescent="0.2">
      <c r="A15" s="315"/>
      <c r="B15" s="321"/>
      <c r="C15" s="504"/>
      <c r="D15" s="505"/>
      <c r="E15" s="507" t="s">
        <v>136</v>
      </c>
      <c r="F15" s="324"/>
      <c r="G15" s="552">
        <f t="shared" si="0"/>
        <v>72168</v>
      </c>
      <c r="H15" s="339">
        <v>72168</v>
      </c>
      <c r="I15" s="548" t="s">
        <v>526</v>
      </c>
    </row>
    <row r="16" spans="1:10" s="314" customFormat="1" ht="15" customHeight="1" x14ac:dyDescent="0.2">
      <c r="A16" s="315"/>
      <c r="B16" s="321"/>
      <c r="C16" s="504"/>
      <c r="D16" s="505"/>
      <c r="E16" s="508" t="s">
        <v>971</v>
      </c>
      <c r="F16" s="324"/>
      <c r="G16" s="552">
        <f t="shared" si="0"/>
        <v>2400</v>
      </c>
      <c r="H16" s="339">
        <v>2400</v>
      </c>
      <c r="I16" s="548" t="s">
        <v>526</v>
      </c>
    </row>
    <row r="17" spans="1:9" s="314" customFormat="1" x14ac:dyDescent="0.2">
      <c r="A17" s="315"/>
      <c r="B17" s="321"/>
      <c r="C17" s="504"/>
      <c r="D17" s="505"/>
      <c r="E17" s="507" t="s">
        <v>140</v>
      </c>
      <c r="F17" s="324"/>
      <c r="G17" s="552">
        <f t="shared" si="0"/>
        <v>1100</v>
      </c>
      <c r="H17" s="338">
        <v>1100</v>
      </c>
      <c r="I17" s="548" t="s">
        <v>526</v>
      </c>
    </row>
    <row r="18" spans="1:9" s="314" customFormat="1" x14ac:dyDescent="0.2">
      <c r="A18" s="315"/>
      <c r="B18" s="321"/>
      <c r="C18" s="504"/>
      <c r="D18" s="505"/>
      <c r="E18" s="507" t="s">
        <v>141</v>
      </c>
      <c r="F18" s="386" t="s">
        <v>394</v>
      </c>
      <c r="G18" s="552">
        <f t="shared" si="0"/>
        <v>1200</v>
      </c>
      <c r="H18" s="338">
        <v>1200</v>
      </c>
      <c r="I18" s="548" t="s">
        <v>526</v>
      </c>
    </row>
    <row r="19" spans="1:9" s="314" customFormat="1" x14ac:dyDescent="0.2">
      <c r="A19" s="315"/>
      <c r="B19" s="321"/>
      <c r="C19" s="504"/>
      <c r="D19" s="505"/>
      <c r="E19" s="507" t="s">
        <v>146</v>
      </c>
      <c r="F19" s="386"/>
      <c r="G19" s="552">
        <f t="shared" si="0"/>
        <v>960</v>
      </c>
      <c r="H19" s="338">
        <v>960</v>
      </c>
      <c r="I19" s="548" t="s">
        <v>526</v>
      </c>
    </row>
    <row r="20" spans="1:9" s="314" customFormat="1" x14ac:dyDescent="0.2">
      <c r="A20" s="315"/>
      <c r="B20" s="321"/>
      <c r="C20" s="504"/>
      <c r="D20" s="505"/>
      <c r="E20" s="507" t="s">
        <v>145</v>
      </c>
      <c r="F20" s="324"/>
      <c r="G20" s="554">
        <f>H20</f>
        <v>150</v>
      </c>
      <c r="H20" s="338">
        <v>150</v>
      </c>
      <c r="I20" s="548" t="s">
        <v>526</v>
      </c>
    </row>
    <row r="21" spans="1:9" s="314" customFormat="1" x14ac:dyDescent="0.2">
      <c r="A21" s="315"/>
      <c r="B21" s="321"/>
      <c r="C21" s="504"/>
      <c r="D21" s="505"/>
      <c r="E21" s="507" t="s">
        <v>148</v>
      </c>
      <c r="F21" s="324"/>
      <c r="G21" s="552">
        <f t="shared" si="0"/>
        <v>600</v>
      </c>
      <c r="H21" s="338">
        <v>600</v>
      </c>
      <c r="I21" s="548" t="s">
        <v>526</v>
      </c>
    </row>
    <row r="22" spans="1:9" s="314" customFormat="1" x14ac:dyDescent="0.2">
      <c r="A22" s="315"/>
      <c r="B22" s="321"/>
      <c r="C22" s="504"/>
      <c r="D22" s="505"/>
      <c r="E22" s="507" t="s">
        <v>152</v>
      </c>
      <c r="F22" s="324"/>
      <c r="G22" s="552"/>
      <c r="H22" s="333"/>
      <c r="I22" s="548" t="s">
        <v>526</v>
      </c>
    </row>
    <row r="23" spans="1:9" s="314" customFormat="1" x14ac:dyDescent="0.2">
      <c r="A23" s="315"/>
      <c r="B23" s="321"/>
      <c r="C23" s="504"/>
      <c r="D23" s="505"/>
      <c r="E23" s="507" t="s">
        <v>154</v>
      </c>
      <c r="F23" s="324"/>
      <c r="G23" s="552">
        <f t="shared" si="0"/>
        <v>500</v>
      </c>
      <c r="H23" s="338">
        <v>500</v>
      </c>
      <c r="I23" s="548" t="s">
        <v>526</v>
      </c>
    </row>
    <row r="24" spans="1:9" s="314" customFormat="1" ht="15.75" thickBot="1" x14ac:dyDescent="0.25">
      <c r="A24" s="315"/>
      <c r="B24" s="321"/>
      <c r="C24" s="504"/>
      <c r="D24" s="505"/>
      <c r="E24" s="509" t="s">
        <v>158</v>
      </c>
      <c r="F24" s="324"/>
      <c r="G24" s="552"/>
      <c r="H24" s="338">
        <v>0</v>
      </c>
      <c r="I24" s="548" t="s">
        <v>526</v>
      </c>
    </row>
    <row r="25" spans="1:9" s="314" customFormat="1" x14ac:dyDescent="0.2">
      <c r="A25" s="315"/>
      <c r="B25" s="321"/>
      <c r="C25" s="504"/>
      <c r="D25" s="505"/>
      <c r="E25" s="507" t="s">
        <v>159</v>
      </c>
      <c r="F25" s="324"/>
      <c r="G25" s="552">
        <f t="shared" si="0"/>
        <v>2800</v>
      </c>
      <c r="H25" s="338">
        <f>1300+1500</f>
        <v>2800</v>
      </c>
      <c r="I25" s="548" t="s">
        <v>526</v>
      </c>
    </row>
    <row r="26" spans="1:9" s="314" customFormat="1" x14ac:dyDescent="0.2">
      <c r="A26" s="315"/>
      <c r="B26" s="321"/>
      <c r="C26" s="504"/>
      <c r="D26" s="505"/>
      <c r="E26" s="507" t="s">
        <v>157</v>
      </c>
      <c r="F26" s="324"/>
      <c r="G26" s="552">
        <f t="shared" si="0"/>
        <v>800</v>
      </c>
      <c r="H26" s="338">
        <v>800</v>
      </c>
      <c r="I26" s="548" t="s">
        <v>526</v>
      </c>
    </row>
    <row r="27" spans="1:9" s="314" customFormat="1" ht="24.75" thickBot="1" x14ac:dyDescent="0.25">
      <c r="A27" s="315"/>
      <c r="B27" s="321"/>
      <c r="C27" s="504"/>
      <c r="D27" s="505"/>
      <c r="E27" s="509" t="s">
        <v>161</v>
      </c>
      <c r="F27" s="324"/>
      <c r="G27" s="552">
        <f t="shared" si="0"/>
        <v>900</v>
      </c>
      <c r="H27" s="338">
        <v>900</v>
      </c>
      <c r="I27" s="548" t="s">
        <v>526</v>
      </c>
    </row>
    <row r="28" spans="1:9" s="314" customFormat="1" x14ac:dyDescent="0.2">
      <c r="A28" s="315"/>
      <c r="B28" s="321"/>
      <c r="C28" s="504"/>
      <c r="D28" s="505"/>
      <c r="E28" s="507" t="s">
        <v>169</v>
      </c>
      <c r="F28" s="324"/>
      <c r="G28" s="552">
        <f t="shared" si="0"/>
        <v>1500</v>
      </c>
      <c r="H28" s="338">
        <v>1500</v>
      </c>
      <c r="I28" s="548" t="s">
        <v>526</v>
      </c>
    </row>
    <row r="29" spans="1:9" s="314" customFormat="1" x14ac:dyDescent="0.2">
      <c r="A29" s="315"/>
      <c r="B29" s="321"/>
      <c r="C29" s="504"/>
      <c r="D29" s="505"/>
      <c r="E29" s="410" t="s">
        <v>171</v>
      </c>
      <c r="F29" s="324"/>
      <c r="G29" s="552">
        <f t="shared" si="0"/>
        <v>3800</v>
      </c>
      <c r="H29" s="338">
        <v>3800</v>
      </c>
      <c r="I29" s="548" t="s">
        <v>526</v>
      </c>
    </row>
    <row r="30" spans="1:9" s="314" customFormat="1" x14ac:dyDescent="0.2">
      <c r="A30" s="315"/>
      <c r="B30" s="321"/>
      <c r="C30" s="504"/>
      <c r="D30" s="505"/>
      <c r="E30" s="410" t="s">
        <v>174</v>
      </c>
      <c r="F30" s="324"/>
      <c r="G30" s="552">
        <f t="shared" si="0"/>
        <v>700</v>
      </c>
      <c r="H30" s="338">
        <v>700</v>
      </c>
      <c r="I30" s="548" t="s">
        <v>526</v>
      </c>
    </row>
    <row r="31" spans="1:9" s="314" customFormat="1" ht="15.75" thickBot="1" x14ac:dyDescent="0.25">
      <c r="A31" s="315"/>
      <c r="B31" s="321"/>
      <c r="C31" s="504"/>
      <c r="D31" s="505"/>
      <c r="E31" s="510" t="s">
        <v>175</v>
      </c>
      <c r="F31" s="324"/>
      <c r="G31" s="552">
        <f t="shared" si="0"/>
        <v>500</v>
      </c>
      <c r="H31" s="338">
        <v>500</v>
      </c>
      <c r="I31" s="548" t="s">
        <v>526</v>
      </c>
    </row>
    <row r="32" spans="1:9" s="314" customFormat="1" ht="24" x14ac:dyDescent="0.2">
      <c r="A32" s="315"/>
      <c r="B32" s="321"/>
      <c r="C32" s="504"/>
      <c r="D32" s="505"/>
      <c r="E32" s="511" t="s">
        <v>964</v>
      </c>
      <c r="F32" s="324"/>
      <c r="G32" s="552"/>
      <c r="H32" s="338"/>
      <c r="I32" s="548" t="s">
        <v>526</v>
      </c>
    </row>
    <row r="33" spans="1:9" s="314" customFormat="1" x14ac:dyDescent="0.2">
      <c r="A33" s="315"/>
      <c r="B33" s="321"/>
      <c r="C33" s="504"/>
      <c r="D33" s="505"/>
      <c r="E33" s="512" t="s">
        <v>965</v>
      </c>
      <c r="F33" s="324"/>
      <c r="G33" s="555">
        <f t="shared" si="0"/>
        <v>6</v>
      </c>
      <c r="H33" s="338">
        <v>6</v>
      </c>
      <c r="I33" s="548" t="s">
        <v>526</v>
      </c>
    </row>
    <row r="34" spans="1:9" s="314" customFormat="1" x14ac:dyDescent="0.2">
      <c r="A34" s="315"/>
      <c r="B34" s="321"/>
      <c r="C34" s="504"/>
      <c r="D34" s="504"/>
      <c r="E34" s="410" t="s">
        <v>255</v>
      </c>
      <c r="F34" s="324"/>
      <c r="G34" s="552"/>
      <c r="H34" s="338"/>
      <c r="I34" s="548" t="s">
        <v>526</v>
      </c>
    </row>
    <row r="35" spans="1:9" s="314" customFormat="1" x14ac:dyDescent="0.2">
      <c r="A35" s="315"/>
      <c r="B35" s="321"/>
      <c r="C35" s="504"/>
      <c r="D35" s="504"/>
      <c r="E35" s="410" t="s">
        <v>256</v>
      </c>
      <c r="F35" s="324"/>
      <c r="G35" s="552"/>
      <c r="H35" s="338"/>
      <c r="I35" s="548" t="s">
        <v>526</v>
      </c>
    </row>
    <row r="36" spans="1:9" s="314" customFormat="1" x14ac:dyDescent="0.2">
      <c r="A36" s="315"/>
      <c r="B36" s="321"/>
      <c r="C36" s="504"/>
      <c r="D36" s="505"/>
      <c r="E36" s="410" t="s">
        <v>251</v>
      </c>
      <c r="F36" s="324"/>
      <c r="G36" s="552"/>
      <c r="H36" s="333"/>
      <c r="I36" s="548" t="s">
        <v>526</v>
      </c>
    </row>
    <row r="37" spans="1:9" s="314" customFormat="1" x14ac:dyDescent="0.2">
      <c r="A37" s="315"/>
      <c r="B37" s="321"/>
      <c r="C37" s="504"/>
      <c r="D37" s="505"/>
      <c r="E37" s="410" t="s">
        <v>252</v>
      </c>
      <c r="F37" s="324"/>
      <c r="G37" s="552"/>
      <c r="H37" s="333"/>
      <c r="I37" s="548" t="s">
        <v>526</v>
      </c>
    </row>
    <row r="38" spans="1:9" s="314" customFormat="1" x14ac:dyDescent="0.2">
      <c r="A38" s="315"/>
      <c r="B38" s="321"/>
      <c r="C38" s="504"/>
      <c r="D38" s="505"/>
      <c r="E38" s="410" t="s">
        <v>250</v>
      </c>
      <c r="F38" s="324"/>
      <c r="G38" s="552"/>
      <c r="H38" s="333"/>
      <c r="I38" s="548" t="s">
        <v>526</v>
      </c>
    </row>
    <row r="39" spans="1:9" s="314" customFormat="1" x14ac:dyDescent="0.2">
      <c r="A39" s="315">
        <v>2130</v>
      </c>
      <c r="B39" s="305" t="s">
        <v>349</v>
      </c>
      <c r="C39" s="316" t="s">
        <v>135</v>
      </c>
      <c r="D39" s="317" t="s">
        <v>258</v>
      </c>
      <c r="E39" s="318" t="s">
        <v>551</v>
      </c>
      <c r="F39" s="327" t="s">
        <v>552</v>
      </c>
      <c r="G39" s="552">
        <f t="shared" si="0"/>
        <v>1200</v>
      </c>
      <c r="H39" s="550">
        <f>H43</f>
        <v>1200</v>
      </c>
      <c r="I39" s="548" t="s">
        <v>526</v>
      </c>
    </row>
    <row r="40" spans="1:9" s="320" customFormat="1" ht="10.5" customHeight="1" x14ac:dyDescent="0.2">
      <c r="A40" s="315"/>
      <c r="B40" s="305"/>
      <c r="C40" s="316"/>
      <c r="D40" s="317"/>
      <c r="E40" s="312" t="s">
        <v>198</v>
      </c>
      <c r="F40" s="319"/>
      <c r="G40" s="552"/>
      <c r="H40" s="551"/>
      <c r="I40" s="548" t="s">
        <v>526</v>
      </c>
    </row>
    <row r="41" spans="1:9" s="314" customFormat="1" ht="24" x14ac:dyDescent="0.2">
      <c r="A41" s="315">
        <v>2131</v>
      </c>
      <c r="B41" s="321" t="s">
        <v>349</v>
      </c>
      <c r="C41" s="322" t="s">
        <v>135</v>
      </c>
      <c r="D41" s="323" t="s">
        <v>259</v>
      </c>
      <c r="E41" s="312" t="s">
        <v>553</v>
      </c>
      <c r="F41" s="324" t="s">
        <v>554</v>
      </c>
      <c r="G41" s="552"/>
      <c r="H41" s="333"/>
      <c r="I41" s="548" t="s">
        <v>526</v>
      </c>
    </row>
    <row r="42" spans="1:9" s="314" customFormat="1" ht="14.25" customHeight="1" x14ac:dyDescent="0.2">
      <c r="A42" s="315">
        <v>2132</v>
      </c>
      <c r="B42" s="321" t="s">
        <v>349</v>
      </c>
      <c r="C42" s="322">
        <v>3</v>
      </c>
      <c r="D42" s="323">
        <v>2</v>
      </c>
      <c r="E42" s="312" t="s">
        <v>555</v>
      </c>
      <c r="F42" s="324" t="s">
        <v>556</v>
      </c>
      <c r="G42" s="552"/>
      <c r="H42" s="333"/>
      <c r="I42" s="548" t="s">
        <v>526</v>
      </c>
    </row>
    <row r="43" spans="1:9" s="314" customFormat="1" x14ac:dyDescent="0.2">
      <c r="A43" s="315">
        <v>2133</v>
      </c>
      <c r="B43" s="321" t="s">
        <v>349</v>
      </c>
      <c r="C43" s="322">
        <v>3</v>
      </c>
      <c r="D43" s="323">
        <v>3</v>
      </c>
      <c r="E43" s="312" t="s">
        <v>557</v>
      </c>
      <c r="F43" s="324" t="s">
        <v>558</v>
      </c>
      <c r="G43" s="552">
        <f t="shared" si="0"/>
        <v>1200</v>
      </c>
      <c r="H43" s="338">
        <f>H45+H46+H47+H48+H49+H50+H51</f>
        <v>1200</v>
      </c>
      <c r="I43" s="548" t="s">
        <v>526</v>
      </c>
    </row>
    <row r="44" spans="1:9" s="314" customFormat="1" ht="36" x14ac:dyDescent="0.2">
      <c r="A44" s="315"/>
      <c r="B44" s="321"/>
      <c r="C44" s="504"/>
      <c r="D44" s="505"/>
      <c r="E44" s="312" t="s">
        <v>291</v>
      </c>
      <c r="F44" s="324"/>
      <c r="G44" s="552"/>
      <c r="H44" s="333"/>
      <c r="I44" s="548" t="s">
        <v>526</v>
      </c>
    </row>
    <row r="45" spans="1:9" s="314" customFormat="1" x14ac:dyDescent="0.2">
      <c r="A45" s="315"/>
      <c r="B45" s="321"/>
      <c r="C45" s="504"/>
      <c r="D45" s="505"/>
      <c r="E45" s="507" t="s">
        <v>141</v>
      </c>
      <c r="F45" s="324"/>
      <c r="G45" s="552"/>
      <c r="H45" s="333"/>
      <c r="I45" s="548" t="s">
        <v>526</v>
      </c>
    </row>
    <row r="46" spans="1:9" s="314" customFormat="1" x14ac:dyDescent="0.2">
      <c r="A46" s="315"/>
      <c r="B46" s="321"/>
      <c r="C46" s="504"/>
      <c r="D46" s="505"/>
      <c r="E46" s="507" t="s">
        <v>152</v>
      </c>
      <c r="F46" s="324"/>
      <c r="G46" s="552">
        <f t="shared" si="0"/>
        <v>900</v>
      </c>
      <c r="H46" s="338">
        <v>900</v>
      </c>
      <c r="I46" s="548" t="s">
        <v>526</v>
      </c>
    </row>
    <row r="47" spans="1:9" s="314" customFormat="1" ht="15.75" thickBot="1" x14ac:dyDescent="0.25">
      <c r="A47" s="315"/>
      <c r="B47" s="321"/>
      <c r="C47" s="504"/>
      <c r="D47" s="505"/>
      <c r="E47" s="509" t="s">
        <v>158</v>
      </c>
      <c r="F47" s="324"/>
      <c r="G47" s="552">
        <f t="shared" si="0"/>
        <v>300</v>
      </c>
      <c r="H47" s="333">
        <v>300</v>
      </c>
      <c r="I47" s="548" t="s">
        <v>526</v>
      </c>
    </row>
    <row r="48" spans="1:9" s="314" customFormat="1" x14ac:dyDescent="0.2">
      <c r="A48" s="315"/>
      <c r="B48" s="321"/>
      <c r="C48" s="504"/>
      <c r="D48" s="505"/>
      <c r="E48" s="507" t="s">
        <v>159</v>
      </c>
      <c r="F48" s="324"/>
      <c r="G48" s="552"/>
      <c r="H48" s="333"/>
      <c r="I48" s="548" t="s">
        <v>526</v>
      </c>
    </row>
    <row r="49" spans="1:14" s="314" customFormat="1" x14ac:dyDescent="0.2">
      <c r="A49" s="315"/>
      <c r="B49" s="321"/>
      <c r="C49" s="504"/>
      <c r="D49" s="505"/>
      <c r="E49" s="507" t="s">
        <v>169</v>
      </c>
      <c r="F49" s="324"/>
      <c r="G49" s="552"/>
      <c r="H49" s="333"/>
      <c r="I49" s="548" t="s">
        <v>526</v>
      </c>
    </row>
    <row r="50" spans="1:14" s="314" customFormat="1" x14ac:dyDescent="0.2">
      <c r="A50" s="315"/>
      <c r="B50" s="321"/>
      <c r="C50" s="504"/>
      <c r="D50" s="505"/>
      <c r="E50" s="513" t="s">
        <v>175</v>
      </c>
      <c r="F50" s="324"/>
      <c r="G50" s="552">
        <f t="shared" si="0"/>
        <v>0</v>
      </c>
      <c r="H50" s="333"/>
      <c r="I50" s="548" t="s">
        <v>526</v>
      </c>
    </row>
    <row r="51" spans="1:14" s="314" customFormat="1" x14ac:dyDescent="0.2">
      <c r="A51" s="315"/>
      <c r="B51" s="321"/>
      <c r="C51" s="504"/>
      <c r="D51" s="505"/>
      <c r="E51" s="514" t="s">
        <v>981</v>
      </c>
      <c r="F51" s="324"/>
      <c r="G51" s="552"/>
      <c r="H51" s="333"/>
      <c r="I51" s="548" t="s">
        <v>526</v>
      </c>
    </row>
    <row r="52" spans="1:14" s="314" customFormat="1" ht="28.5" x14ac:dyDescent="0.2">
      <c r="A52" s="315">
        <v>2160</v>
      </c>
      <c r="B52" s="305" t="s">
        <v>349</v>
      </c>
      <c r="C52" s="502">
        <v>6</v>
      </c>
      <c r="D52" s="503">
        <v>0</v>
      </c>
      <c r="E52" s="318" t="s">
        <v>567</v>
      </c>
      <c r="F52" s="319" t="s">
        <v>568</v>
      </c>
      <c r="G52" s="552">
        <f t="shared" si="0"/>
        <v>6990</v>
      </c>
      <c r="H52" s="550">
        <f>H56+H57+H58+H59+H60+H61+H62+H63+H64</f>
        <v>6990</v>
      </c>
      <c r="I52" s="548" t="s">
        <v>526</v>
      </c>
    </row>
    <row r="53" spans="1:14" s="320" customFormat="1" ht="10.5" customHeight="1" x14ac:dyDescent="0.2">
      <c r="A53" s="315"/>
      <c r="B53" s="305"/>
      <c r="C53" s="502"/>
      <c r="D53" s="503"/>
      <c r="E53" s="312" t="s">
        <v>198</v>
      </c>
      <c r="F53" s="319"/>
      <c r="G53" s="552"/>
      <c r="H53" s="551"/>
      <c r="I53" s="548" t="s">
        <v>526</v>
      </c>
    </row>
    <row r="54" spans="1:14" s="314" customFormat="1" ht="24" x14ac:dyDescent="0.2">
      <c r="A54" s="315">
        <v>2161</v>
      </c>
      <c r="B54" s="321" t="s">
        <v>349</v>
      </c>
      <c r="C54" s="504">
        <v>6</v>
      </c>
      <c r="D54" s="505">
        <v>1</v>
      </c>
      <c r="E54" s="506" t="s">
        <v>569</v>
      </c>
      <c r="F54" s="324" t="s">
        <v>570</v>
      </c>
      <c r="G54" s="552">
        <f t="shared" si="0"/>
        <v>6990</v>
      </c>
      <c r="H54" s="550">
        <f>H56+H58+H60+H61+H62+H63+H64</f>
        <v>6990</v>
      </c>
      <c r="I54" s="548" t="s">
        <v>526</v>
      </c>
    </row>
    <row r="55" spans="1:14" s="314" customFormat="1" ht="36" x14ac:dyDescent="0.2">
      <c r="A55" s="315"/>
      <c r="B55" s="321"/>
      <c r="C55" s="504"/>
      <c r="D55" s="505"/>
      <c r="E55" s="312" t="s">
        <v>291</v>
      </c>
      <c r="F55" s="324"/>
      <c r="G55" s="552"/>
      <c r="H55" s="333"/>
      <c r="I55" s="548" t="s">
        <v>526</v>
      </c>
    </row>
    <row r="56" spans="1:14" s="314" customFormat="1" x14ac:dyDescent="0.2">
      <c r="A56" s="315"/>
      <c r="B56" s="321"/>
      <c r="C56" s="504"/>
      <c r="D56" s="505"/>
      <c r="E56" s="508" t="s">
        <v>971</v>
      </c>
      <c r="F56" s="324"/>
      <c r="G56" s="552">
        <f t="shared" si="0"/>
        <v>500</v>
      </c>
      <c r="H56" s="333">
        <v>500</v>
      </c>
      <c r="I56" s="548" t="s">
        <v>526</v>
      </c>
    </row>
    <row r="57" spans="1:14" s="314" customFormat="1" x14ac:dyDescent="0.2">
      <c r="A57" s="315"/>
      <c r="B57" s="321"/>
      <c r="C57" s="504"/>
      <c r="D57" s="505"/>
      <c r="E57" s="507" t="s">
        <v>145</v>
      </c>
      <c r="F57" s="324"/>
      <c r="G57" s="552"/>
      <c r="H57" s="333"/>
      <c r="I57" s="548" t="s">
        <v>526</v>
      </c>
    </row>
    <row r="58" spans="1:14" s="314" customFormat="1" ht="26.25" customHeight="1" thickBot="1" x14ac:dyDescent="0.25">
      <c r="A58" s="315"/>
      <c r="B58" s="321"/>
      <c r="C58" s="504"/>
      <c r="D58" s="505"/>
      <c r="E58" s="509" t="s">
        <v>158</v>
      </c>
      <c r="F58" s="324"/>
      <c r="G58" s="552">
        <f t="shared" si="0"/>
        <v>990</v>
      </c>
      <c r="H58" s="339">
        <v>990</v>
      </c>
      <c r="I58" s="532" t="s">
        <v>526</v>
      </c>
    </row>
    <row r="59" spans="1:14" s="314" customFormat="1" ht="21" customHeight="1" x14ac:dyDescent="0.2">
      <c r="A59" s="315"/>
      <c r="B59" s="321"/>
      <c r="C59" s="504"/>
      <c r="D59" s="505"/>
      <c r="E59" s="410" t="s">
        <v>171</v>
      </c>
      <c r="F59" s="324"/>
      <c r="G59" s="552"/>
      <c r="H59" s="339"/>
      <c r="I59" s="532" t="s">
        <v>526</v>
      </c>
      <c r="J59" s="310"/>
      <c r="K59" s="310"/>
      <c r="L59" s="310"/>
      <c r="M59" s="310"/>
      <c r="N59" s="310"/>
    </row>
    <row r="60" spans="1:14" s="314" customFormat="1" x14ac:dyDescent="0.2">
      <c r="A60" s="315"/>
      <c r="B60" s="321"/>
      <c r="C60" s="504"/>
      <c r="D60" s="505"/>
      <c r="E60" s="507" t="s">
        <v>159</v>
      </c>
      <c r="F60" s="324"/>
      <c r="G60" s="552">
        <f t="shared" si="0"/>
        <v>1800</v>
      </c>
      <c r="H60" s="339">
        <v>1800</v>
      </c>
      <c r="I60" s="532" t="s">
        <v>526</v>
      </c>
    </row>
    <row r="61" spans="1:14" s="314" customFormat="1" ht="15.75" thickBot="1" x14ac:dyDescent="0.25">
      <c r="A61" s="315"/>
      <c r="B61" s="321"/>
      <c r="C61" s="504"/>
      <c r="D61" s="505"/>
      <c r="E61" s="510" t="s">
        <v>175</v>
      </c>
      <c r="F61" s="324"/>
      <c r="G61" s="552">
        <f t="shared" si="0"/>
        <v>700</v>
      </c>
      <c r="H61" s="339">
        <v>700</v>
      </c>
      <c r="I61" s="532" t="s">
        <v>526</v>
      </c>
    </row>
    <row r="62" spans="1:14" s="314" customFormat="1" x14ac:dyDescent="0.2">
      <c r="A62" s="315"/>
      <c r="B62" s="321"/>
      <c r="C62" s="504"/>
      <c r="D62" s="505"/>
      <c r="E62" s="410" t="s">
        <v>981</v>
      </c>
      <c r="F62" s="324"/>
      <c r="G62" s="552">
        <f t="shared" si="0"/>
        <v>2500</v>
      </c>
      <c r="H62" s="339">
        <f>3000-500</f>
        <v>2500</v>
      </c>
      <c r="I62" s="532" t="s">
        <v>526</v>
      </c>
      <c r="J62" s="320"/>
      <c r="K62" s="320"/>
      <c r="L62" s="320"/>
      <c r="M62" s="320"/>
      <c r="N62" s="320"/>
    </row>
    <row r="63" spans="1:14" s="314" customFormat="1" ht="24" x14ac:dyDescent="0.2">
      <c r="A63" s="315"/>
      <c r="B63" s="321"/>
      <c r="C63" s="504"/>
      <c r="D63" s="505"/>
      <c r="E63" s="511" t="s">
        <v>966</v>
      </c>
      <c r="F63" s="324"/>
      <c r="G63" s="552">
        <f t="shared" si="0"/>
        <v>300</v>
      </c>
      <c r="H63" s="339">
        <v>300</v>
      </c>
      <c r="I63" s="532" t="s">
        <v>526</v>
      </c>
    </row>
    <row r="64" spans="1:14" s="314" customFormat="1" x14ac:dyDescent="0.2">
      <c r="A64" s="315"/>
      <c r="B64" s="321"/>
      <c r="C64" s="504"/>
      <c r="D64" s="505"/>
      <c r="E64" s="410" t="s">
        <v>454</v>
      </c>
      <c r="F64" s="324"/>
      <c r="G64" s="552">
        <f t="shared" si="0"/>
        <v>200</v>
      </c>
      <c r="H64" s="339">
        <v>200</v>
      </c>
      <c r="I64" s="532" t="s">
        <v>526</v>
      </c>
    </row>
    <row r="65" spans="1:14" s="314" customFormat="1" ht="24" customHeight="1" x14ac:dyDescent="0.2">
      <c r="A65" s="315"/>
      <c r="B65" s="321"/>
      <c r="C65" s="504"/>
      <c r="D65" s="505"/>
      <c r="E65" s="410" t="s">
        <v>255</v>
      </c>
      <c r="F65" s="324"/>
      <c r="G65" s="552"/>
      <c r="H65" s="339"/>
      <c r="I65" s="532" t="s">
        <v>526</v>
      </c>
    </row>
    <row r="66" spans="1:14" s="314" customFormat="1" x14ac:dyDescent="0.2">
      <c r="A66" s="315"/>
      <c r="B66" s="321"/>
      <c r="C66" s="504"/>
      <c r="D66" s="505"/>
      <c r="E66" s="410" t="s">
        <v>256</v>
      </c>
      <c r="F66" s="324"/>
      <c r="G66" s="552"/>
      <c r="H66" s="332"/>
      <c r="I66" s="532" t="s">
        <v>526</v>
      </c>
    </row>
    <row r="67" spans="1:14" s="314" customFormat="1" x14ac:dyDescent="0.2">
      <c r="A67" s="315"/>
      <c r="B67" s="321"/>
      <c r="C67" s="504"/>
      <c r="D67" s="505"/>
      <c r="E67" s="410" t="s">
        <v>251</v>
      </c>
      <c r="F67" s="324"/>
      <c r="G67" s="552"/>
      <c r="H67" s="332"/>
      <c r="I67" s="532" t="s">
        <v>526</v>
      </c>
    </row>
    <row r="68" spans="1:14" s="314" customFormat="1" x14ac:dyDescent="0.2">
      <c r="A68" s="315"/>
      <c r="B68" s="321"/>
      <c r="C68" s="504"/>
      <c r="D68" s="505"/>
      <c r="E68" s="410" t="s">
        <v>250</v>
      </c>
      <c r="F68" s="324"/>
      <c r="G68" s="552"/>
      <c r="H68" s="332"/>
      <c r="I68" s="532" t="s">
        <v>526</v>
      </c>
    </row>
    <row r="69" spans="1:14" s="314" customFormat="1" ht="36" hidden="1" x14ac:dyDescent="0.2">
      <c r="A69" s="315"/>
      <c r="B69" s="321"/>
      <c r="C69" s="504"/>
      <c r="D69" s="505"/>
      <c r="E69" s="312" t="s">
        <v>291</v>
      </c>
      <c r="F69" s="324"/>
      <c r="G69" s="552">
        <f t="shared" si="0"/>
        <v>0</v>
      </c>
      <c r="H69" s="332"/>
      <c r="I69" s="532" t="s">
        <v>526</v>
      </c>
    </row>
    <row r="70" spans="1:14" s="314" customFormat="1" hidden="1" x14ac:dyDescent="0.2">
      <c r="A70" s="315"/>
      <c r="B70" s="321"/>
      <c r="C70" s="504"/>
      <c r="D70" s="505"/>
      <c r="E70" s="312" t="s">
        <v>292</v>
      </c>
      <c r="F70" s="324"/>
      <c r="G70" s="552">
        <f t="shared" si="0"/>
        <v>0</v>
      </c>
      <c r="H70" s="332"/>
      <c r="I70" s="532" t="s">
        <v>526</v>
      </c>
    </row>
    <row r="71" spans="1:14" s="314" customFormat="1" hidden="1" x14ac:dyDescent="0.2">
      <c r="A71" s="315"/>
      <c r="B71" s="321"/>
      <c r="C71" s="504"/>
      <c r="D71" s="505"/>
      <c r="E71" s="312" t="s">
        <v>292</v>
      </c>
      <c r="F71" s="324"/>
      <c r="G71" s="552">
        <f t="shared" si="0"/>
        <v>0</v>
      </c>
      <c r="H71" s="332"/>
      <c r="I71" s="532" t="s">
        <v>526</v>
      </c>
    </row>
    <row r="72" spans="1:14" s="314" customFormat="1" hidden="1" x14ac:dyDescent="0.2">
      <c r="A72" s="315">
        <v>2120</v>
      </c>
      <c r="B72" s="305" t="s">
        <v>349</v>
      </c>
      <c r="C72" s="502">
        <v>2</v>
      </c>
      <c r="D72" s="503">
        <v>0</v>
      </c>
      <c r="E72" s="318" t="s">
        <v>546</v>
      </c>
      <c r="F72" s="325" t="s">
        <v>547</v>
      </c>
      <c r="G72" s="552">
        <f t="shared" si="0"/>
        <v>0</v>
      </c>
      <c r="H72" s="332"/>
      <c r="I72" s="532" t="s">
        <v>526</v>
      </c>
      <c r="J72" s="320"/>
      <c r="K72" s="320"/>
      <c r="L72" s="320"/>
      <c r="M72" s="320"/>
      <c r="N72" s="320"/>
    </row>
    <row r="73" spans="1:14" s="320" customFormat="1" ht="10.5" hidden="1" customHeight="1" x14ac:dyDescent="0.2">
      <c r="A73" s="315"/>
      <c r="B73" s="305"/>
      <c r="C73" s="502"/>
      <c r="D73" s="503"/>
      <c r="E73" s="312" t="s">
        <v>198</v>
      </c>
      <c r="F73" s="319"/>
      <c r="G73" s="552">
        <f t="shared" ref="G73:G136" si="1">H73</f>
        <v>0</v>
      </c>
      <c r="H73" s="529"/>
      <c r="I73" s="532" t="s">
        <v>526</v>
      </c>
      <c r="J73" s="314"/>
      <c r="K73" s="314"/>
      <c r="L73" s="314"/>
      <c r="M73" s="314"/>
      <c r="N73" s="314"/>
    </row>
    <row r="74" spans="1:14" s="314" customFormat="1" ht="16.5" hidden="1" customHeight="1" x14ac:dyDescent="0.2">
      <c r="A74" s="315">
        <v>2121</v>
      </c>
      <c r="B74" s="321" t="s">
        <v>349</v>
      </c>
      <c r="C74" s="504">
        <v>2</v>
      </c>
      <c r="D74" s="505">
        <v>1</v>
      </c>
      <c r="E74" s="326" t="s">
        <v>32</v>
      </c>
      <c r="F74" s="324" t="s">
        <v>548</v>
      </c>
      <c r="G74" s="552">
        <f t="shared" si="1"/>
        <v>0</v>
      </c>
      <c r="H74" s="332"/>
      <c r="I74" s="532" t="s">
        <v>526</v>
      </c>
    </row>
    <row r="75" spans="1:14" s="314" customFormat="1" ht="36" hidden="1" x14ac:dyDescent="0.2">
      <c r="A75" s="315"/>
      <c r="B75" s="321"/>
      <c r="C75" s="504"/>
      <c r="D75" s="505"/>
      <c r="E75" s="312" t="s">
        <v>291</v>
      </c>
      <c r="F75" s="324"/>
      <c r="G75" s="552">
        <f t="shared" si="1"/>
        <v>0</v>
      </c>
      <c r="H75" s="332"/>
      <c r="I75" s="532" t="s">
        <v>526</v>
      </c>
    </row>
    <row r="76" spans="1:14" s="314" customFormat="1" hidden="1" x14ac:dyDescent="0.2">
      <c r="A76" s="315"/>
      <c r="B76" s="321"/>
      <c r="C76" s="504"/>
      <c r="D76" s="505"/>
      <c r="E76" s="312" t="s">
        <v>292</v>
      </c>
      <c r="F76" s="324"/>
      <c r="G76" s="552">
        <f t="shared" si="1"/>
        <v>0</v>
      </c>
      <c r="H76" s="332"/>
      <c r="I76" s="532" t="s">
        <v>526</v>
      </c>
    </row>
    <row r="77" spans="1:14" s="314" customFormat="1" hidden="1" x14ac:dyDescent="0.2">
      <c r="A77" s="315"/>
      <c r="B77" s="321"/>
      <c r="C77" s="504"/>
      <c r="D77" s="505"/>
      <c r="E77" s="312" t="s">
        <v>292</v>
      </c>
      <c r="F77" s="324"/>
      <c r="G77" s="552">
        <f t="shared" si="1"/>
        <v>0</v>
      </c>
      <c r="H77" s="332"/>
      <c r="I77" s="532" t="s">
        <v>526</v>
      </c>
      <c r="J77" s="515"/>
      <c r="K77" s="515"/>
      <c r="L77" s="515"/>
    </row>
    <row r="78" spans="1:14" s="314" customFormat="1" ht="28.5" hidden="1" x14ac:dyDescent="0.2">
      <c r="A78" s="315">
        <v>2122</v>
      </c>
      <c r="B78" s="321" t="s">
        <v>349</v>
      </c>
      <c r="C78" s="504">
        <v>2</v>
      </c>
      <c r="D78" s="505">
        <v>2</v>
      </c>
      <c r="E78" s="312" t="s">
        <v>549</v>
      </c>
      <c r="F78" s="324" t="s">
        <v>550</v>
      </c>
      <c r="G78" s="552">
        <f t="shared" si="1"/>
        <v>0</v>
      </c>
      <c r="H78" s="332"/>
      <c r="I78" s="532" t="s">
        <v>526</v>
      </c>
    </row>
    <row r="79" spans="1:14" s="314" customFormat="1" ht="36" hidden="1" x14ac:dyDescent="0.2">
      <c r="A79" s="315"/>
      <c r="B79" s="321"/>
      <c r="C79" s="504"/>
      <c r="D79" s="505"/>
      <c r="E79" s="312" t="s">
        <v>291</v>
      </c>
      <c r="F79" s="324"/>
      <c r="G79" s="552">
        <f t="shared" si="1"/>
        <v>0</v>
      </c>
      <c r="H79" s="332"/>
      <c r="I79" s="532" t="s">
        <v>526</v>
      </c>
    </row>
    <row r="80" spans="1:14" s="314" customFormat="1" hidden="1" x14ac:dyDescent="0.2">
      <c r="A80" s="315"/>
      <c r="B80" s="321"/>
      <c r="C80" s="504"/>
      <c r="D80" s="505"/>
      <c r="E80" s="312" t="s">
        <v>292</v>
      </c>
      <c r="F80" s="324"/>
      <c r="G80" s="552">
        <f t="shared" si="1"/>
        <v>0</v>
      </c>
      <c r="H80" s="332"/>
      <c r="I80" s="532" t="s">
        <v>526</v>
      </c>
    </row>
    <row r="81" spans="1:14" s="314" customFormat="1" hidden="1" x14ac:dyDescent="0.2">
      <c r="A81" s="315"/>
      <c r="B81" s="321"/>
      <c r="C81" s="504"/>
      <c r="D81" s="505"/>
      <c r="E81" s="312" t="s">
        <v>292</v>
      </c>
      <c r="F81" s="324"/>
      <c r="G81" s="552">
        <f t="shared" si="1"/>
        <v>0</v>
      </c>
      <c r="H81" s="332"/>
      <c r="I81" s="532" t="s">
        <v>526</v>
      </c>
    </row>
    <row r="82" spans="1:14" s="314" customFormat="1" hidden="1" x14ac:dyDescent="0.2">
      <c r="A82" s="315">
        <v>2130</v>
      </c>
      <c r="B82" s="305" t="s">
        <v>349</v>
      </c>
      <c r="C82" s="502">
        <v>3</v>
      </c>
      <c r="D82" s="503">
        <v>0</v>
      </c>
      <c r="E82" s="318" t="s">
        <v>551</v>
      </c>
      <c r="F82" s="327" t="s">
        <v>552</v>
      </c>
      <c r="G82" s="552">
        <f t="shared" si="1"/>
        <v>0</v>
      </c>
      <c r="H82" s="332"/>
      <c r="I82" s="532" t="s">
        <v>526</v>
      </c>
      <c r="J82" s="310"/>
      <c r="K82" s="310"/>
      <c r="L82" s="310"/>
      <c r="M82" s="310"/>
      <c r="N82" s="310"/>
    </row>
    <row r="83" spans="1:14" s="320" customFormat="1" ht="10.5" hidden="1" customHeight="1" x14ac:dyDescent="0.2">
      <c r="A83" s="315"/>
      <c r="B83" s="305"/>
      <c r="C83" s="502"/>
      <c r="D83" s="503"/>
      <c r="E83" s="312" t="s">
        <v>198</v>
      </c>
      <c r="F83" s="319"/>
      <c r="G83" s="552">
        <f t="shared" si="1"/>
        <v>0</v>
      </c>
      <c r="H83" s="529"/>
      <c r="I83" s="532" t="s">
        <v>526</v>
      </c>
      <c r="J83" s="314"/>
      <c r="K83" s="314"/>
      <c r="L83" s="314"/>
      <c r="M83" s="314"/>
      <c r="N83" s="314"/>
    </row>
    <row r="84" spans="1:14" s="314" customFormat="1" ht="24" hidden="1" x14ac:dyDescent="0.2">
      <c r="A84" s="315">
        <v>2131</v>
      </c>
      <c r="B84" s="321" t="s">
        <v>349</v>
      </c>
      <c r="C84" s="504">
        <v>3</v>
      </c>
      <c r="D84" s="505">
        <v>1</v>
      </c>
      <c r="E84" s="312" t="s">
        <v>553</v>
      </c>
      <c r="F84" s="324" t="s">
        <v>554</v>
      </c>
      <c r="G84" s="552">
        <f t="shared" si="1"/>
        <v>0</v>
      </c>
      <c r="H84" s="332"/>
      <c r="I84" s="532" t="s">
        <v>526</v>
      </c>
    </row>
    <row r="85" spans="1:14" s="314" customFormat="1" ht="36" hidden="1" x14ac:dyDescent="0.2">
      <c r="A85" s="315"/>
      <c r="B85" s="321"/>
      <c r="C85" s="504"/>
      <c r="D85" s="505"/>
      <c r="E85" s="312" t="s">
        <v>291</v>
      </c>
      <c r="F85" s="324"/>
      <c r="G85" s="552">
        <f t="shared" si="1"/>
        <v>0</v>
      </c>
      <c r="H85" s="332"/>
      <c r="I85" s="532" t="s">
        <v>526</v>
      </c>
      <c r="J85" s="320"/>
      <c r="K85" s="320"/>
      <c r="L85" s="320"/>
      <c r="M85" s="320"/>
      <c r="N85" s="320"/>
    </row>
    <row r="86" spans="1:14" s="314" customFormat="1" hidden="1" x14ac:dyDescent="0.2">
      <c r="A86" s="315"/>
      <c r="B86" s="321"/>
      <c r="C86" s="504"/>
      <c r="D86" s="505"/>
      <c r="E86" s="312" t="s">
        <v>292</v>
      </c>
      <c r="F86" s="324"/>
      <c r="G86" s="552">
        <f t="shared" si="1"/>
        <v>0</v>
      </c>
      <c r="H86" s="332"/>
      <c r="I86" s="532" t="s">
        <v>526</v>
      </c>
    </row>
    <row r="87" spans="1:14" s="314" customFormat="1" hidden="1" x14ac:dyDescent="0.2">
      <c r="A87" s="315"/>
      <c r="B87" s="321"/>
      <c r="C87" s="504"/>
      <c r="D87" s="505"/>
      <c r="E87" s="312" t="s">
        <v>292</v>
      </c>
      <c r="F87" s="324"/>
      <c r="G87" s="552">
        <f t="shared" si="1"/>
        <v>0</v>
      </c>
      <c r="H87" s="332"/>
      <c r="I87" s="532" t="s">
        <v>526</v>
      </c>
    </row>
    <row r="88" spans="1:14" s="314" customFormat="1" ht="14.25" hidden="1" customHeight="1" x14ac:dyDescent="0.2">
      <c r="A88" s="315">
        <v>2132</v>
      </c>
      <c r="B88" s="321" t="s">
        <v>349</v>
      </c>
      <c r="C88" s="504">
        <v>3</v>
      </c>
      <c r="D88" s="505">
        <v>2</v>
      </c>
      <c r="E88" s="312" t="s">
        <v>555</v>
      </c>
      <c r="F88" s="324" t="s">
        <v>556</v>
      </c>
      <c r="G88" s="552">
        <f t="shared" si="1"/>
        <v>0</v>
      </c>
      <c r="H88" s="332"/>
      <c r="I88" s="532" t="s">
        <v>526</v>
      </c>
    </row>
    <row r="89" spans="1:14" s="314" customFormat="1" ht="36" hidden="1" x14ac:dyDescent="0.2">
      <c r="A89" s="315"/>
      <c r="B89" s="321"/>
      <c r="C89" s="504"/>
      <c r="D89" s="505"/>
      <c r="E89" s="312" t="s">
        <v>291</v>
      </c>
      <c r="F89" s="324"/>
      <c r="G89" s="552">
        <f t="shared" si="1"/>
        <v>0</v>
      </c>
      <c r="H89" s="332"/>
      <c r="I89" s="532" t="s">
        <v>526</v>
      </c>
    </row>
    <row r="90" spans="1:14" s="314" customFormat="1" hidden="1" x14ac:dyDescent="0.2">
      <c r="A90" s="315"/>
      <c r="B90" s="321"/>
      <c r="C90" s="504"/>
      <c r="D90" s="505"/>
      <c r="E90" s="312" t="s">
        <v>292</v>
      </c>
      <c r="F90" s="324"/>
      <c r="G90" s="552">
        <f t="shared" si="1"/>
        <v>0</v>
      </c>
      <c r="H90" s="332"/>
      <c r="I90" s="532" t="s">
        <v>526</v>
      </c>
    </row>
    <row r="91" spans="1:14" s="314" customFormat="1" hidden="1" x14ac:dyDescent="0.2">
      <c r="A91" s="315"/>
      <c r="B91" s="321"/>
      <c r="C91" s="504"/>
      <c r="D91" s="505"/>
      <c r="E91" s="312" t="s">
        <v>292</v>
      </c>
      <c r="F91" s="324"/>
      <c r="G91" s="552">
        <f t="shared" si="1"/>
        <v>0</v>
      </c>
      <c r="H91" s="332"/>
      <c r="I91" s="532" t="s">
        <v>526</v>
      </c>
    </row>
    <row r="92" spans="1:14" s="314" customFormat="1" hidden="1" x14ac:dyDescent="0.2">
      <c r="A92" s="315">
        <v>2133</v>
      </c>
      <c r="B92" s="321" t="s">
        <v>349</v>
      </c>
      <c r="C92" s="504">
        <v>3</v>
      </c>
      <c r="D92" s="505">
        <v>3</v>
      </c>
      <c r="E92" s="312" t="s">
        <v>557</v>
      </c>
      <c r="F92" s="324" t="s">
        <v>558</v>
      </c>
      <c r="G92" s="552">
        <f t="shared" si="1"/>
        <v>0</v>
      </c>
      <c r="H92" s="332"/>
      <c r="I92" s="532" t="s">
        <v>526</v>
      </c>
      <c r="J92" s="310"/>
      <c r="K92" s="310"/>
      <c r="L92" s="310"/>
      <c r="M92" s="310"/>
      <c r="N92" s="310"/>
    </row>
    <row r="93" spans="1:14" s="314" customFormat="1" ht="36" hidden="1" x14ac:dyDescent="0.2">
      <c r="A93" s="315"/>
      <c r="B93" s="321"/>
      <c r="C93" s="504"/>
      <c r="D93" s="505"/>
      <c r="E93" s="312" t="s">
        <v>291</v>
      </c>
      <c r="F93" s="324"/>
      <c r="G93" s="552">
        <f t="shared" si="1"/>
        <v>0</v>
      </c>
      <c r="H93" s="332"/>
      <c r="I93" s="532" t="s">
        <v>526</v>
      </c>
    </row>
    <row r="94" spans="1:14" s="314" customFormat="1" hidden="1" x14ac:dyDescent="0.2">
      <c r="A94" s="315"/>
      <c r="B94" s="321"/>
      <c r="C94" s="504"/>
      <c r="D94" s="505"/>
      <c r="E94" s="312" t="s">
        <v>292</v>
      </c>
      <c r="F94" s="324"/>
      <c r="G94" s="552">
        <f t="shared" si="1"/>
        <v>0</v>
      </c>
      <c r="H94" s="332"/>
      <c r="I94" s="532" t="s">
        <v>526</v>
      </c>
      <c r="J94" s="320"/>
      <c r="K94" s="320"/>
      <c r="L94" s="320"/>
      <c r="M94" s="320"/>
      <c r="N94" s="320"/>
    </row>
    <row r="95" spans="1:14" s="314" customFormat="1" hidden="1" x14ac:dyDescent="0.2">
      <c r="A95" s="315"/>
      <c r="B95" s="321"/>
      <c r="C95" s="504"/>
      <c r="D95" s="505"/>
      <c r="E95" s="312" t="s">
        <v>292</v>
      </c>
      <c r="F95" s="324"/>
      <c r="G95" s="552">
        <f t="shared" si="1"/>
        <v>0</v>
      </c>
      <c r="H95" s="332"/>
      <c r="I95" s="532" t="s">
        <v>526</v>
      </c>
      <c r="J95" s="320"/>
      <c r="K95" s="320"/>
      <c r="L95" s="320"/>
      <c r="M95" s="320"/>
      <c r="N95" s="320"/>
    </row>
    <row r="96" spans="1:14" s="314" customFormat="1" ht="12.75" hidden="1" customHeight="1" x14ac:dyDescent="0.2">
      <c r="A96" s="315">
        <v>2140</v>
      </c>
      <c r="B96" s="305" t="s">
        <v>349</v>
      </c>
      <c r="C96" s="502">
        <v>4</v>
      </c>
      <c r="D96" s="503">
        <v>0</v>
      </c>
      <c r="E96" s="318" t="s">
        <v>559</v>
      </c>
      <c r="F96" s="319" t="s">
        <v>560</v>
      </c>
      <c r="G96" s="552">
        <f t="shared" si="1"/>
        <v>0</v>
      </c>
      <c r="H96" s="332"/>
      <c r="I96" s="532" t="s">
        <v>526</v>
      </c>
      <c r="J96" s="320"/>
      <c r="K96" s="320"/>
      <c r="L96" s="320"/>
      <c r="M96" s="320"/>
      <c r="N96" s="320"/>
    </row>
    <row r="97" spans="1:14" s="320" customFormat="1" ht="10.5" hidden="1" customHeight="1" x14ac:dyDescent="0.2">
      <c r="A97" s="315"/>
      <c r="B97" s="305"/>
      <c r="C97" s="502"/>
      <c r="D97" s="503"/>
      <c r="E97" s="312" t="s">
        <v>198</v>
      </c>
      <c r="F97" s="319"/>
      <c r="G97" s="552">
        <f t="shared" si="1"/>
        <v>0</v>
      </c>
      <c r="H97" s="529"/>
      <c r="I97" s="532" t="s">
        <v>526</v>
      </c>
    </row>
    <row r="98" spans="1:14" s="314" customFormat="1" hidden="1" x14ac:dyDescent="0.2">
      <c r="A98" s="315">
        <v>2141</v>
      </c>
      <c r="B98" s="321" t="s">
        <v>349</v>
      </c>
      <c r="C98" s="504">
        <v>4</v>
      </c>
      <c r="D98" s="505">
        <v>1</v>
      </c>
      <c r="E98" s="312" t="s">
        <v>561</v>
      </c>
      <c r="F98" s="328" t="s">
        <v>562</v>
      </c>
      <c r="G98" s="552">
        <f t="shared" si="1"/>
        <v>0</v>
      </c>
      <c r="H98" s="332"/>
      <c r="I98" s="532" t="s">
        <v>526</v>
      </c>
      <c r="J98" s="320"/>
      <c r="K98" s="320"/>
      <c r="L98" s="320"/>
      <c r="M98" s="320"/>
      <c r="N98" s="320"/>
    </row>
    <row r="99" spans="1:14" s="314" customFormat="1" ht="36" hidden="1" x14ac:dyDescent="0.2">
      <c r="A99" s="315"/>
      <c r="B99" s="321"/>
      <c r="C99" s="504"/>
      <c r="D99" s="505"/>
      <c r="E99" s="312" t="s">
        <v>291</v>
      </c>
      <c r="F99" s="324"/>
      <c r="G99" s="552">
        <f t="shared" si="1"/>
        <v>0</v>
      </c>
      <c r="H99" s="332"/>
      <c r="I99" s="532" t="s">
        <v>526</v>
      </c>
    </row>
    <row r="100" spans="1:14" s="314" customFormat="1" hidden="1" x14ac:dyDescent="0.2">
      <c r="A100" s="315"/>
      <c r="B100" s="321"/>
      <c r="C100" s="504"/>
      <c r="D100" s="505"/>
      <c r="E100" s="312" t="s">
        <v>292</v>
      </c>
      <c r="F100" s="324"/>
      <c r="G100" s="552">
        <f t="shared" si="1"/>
        <v>0</v>
      </c>
      <c r="H100" s="332"/>
      <c r="I100" s="532" t="s">
        <v>526</v>
      </c>
    </row>
    <row r="101" spans="1:14" s="314" customFormat="1" hidden="1" x14ac:dyDescent="0.2">
      <c r="A101" s="315"/>
      <c r="B101" s="321"/>
      <c r="C101" s="504"/>
      <c r="D101" s="505"/>
      <c r="E101" s="312" t="s">
        <v>292</v>
      </c>
      <c r="F101" s="324"/>
      <c r="G101" s="552">
        <f t="shared" si="1"/>
        <v>0</v>
      </c>
      <c r="H101" s="332"/>
      <c r="I101" s="532" t="s">
        <v>526</v>
      </c>
    </row>
    <row r="102" spans="1:14" s="314" customFormat="1" ht="36" hidden="1" x14ac:dyDescent="0.2">
      <c r="A102" s="315">
        <v>2150</v>
      </c>
      <c r="B102" s="305" t="s">
        <v>349</v>
      </c>
      <c r="C102" s="502">
        <v>5</v>
      </c>
      <c r="D102" s="503">
        <v>0</v>
      </c>
      <c r="E102" s="318" t="s">
        <v>563</v>
      </c>
      <c r="F102" s="319" t="s">
        <v>564</v>
      </c>
      <c r="G102" s="552">
        <f t="shared" si="1"/>
        <v>0</v>
      </c>
      <c r="H102" s="332"/>
      <c r="I102" s="532" t="s">
        <v>526</v>
      </c>
    </row>
    <row r="103" spans="1:14" s="320" customFormat="1" ht="10.5" hidden="1" customHeight="1" x14ac:dyDescent="0.2">
      <c r="A103" s="315"/>
      <c r="B103" s="305"/>
      <c r="C103" s="502"/>
      <c r="D103" s="503"/>
      <c r="E103" s="312" t="s">
        <v>198</v>
      </c>
      <c r="F103" s="319"/>
      <c r="G103" s="552">
        <f t="shared" si="1"/>
        <v>0</v>
      </c>
      <c r="H103" s="529"/>
      <c r="I103" s="532" t="s">
        <v>526</v>
      </c>
      <c r="J103" s="314"/>
      <c r="K103" s="314"/>
      <c r="L103" s="314"/>
      <c r="M103" s="314"/>
      <c r="N103" s="314"/>
    </row>
    <row r="104" spans="1:14" s="314" customFormat="1" ht="24" hidden="1" x14ac:dyDescent="0.2">
      <c r="A104" s="315">
        <v>2151</v>
      </c>
      <c r="B104" s="321" t="s">
        <v>349</v>
      </c>
      <c r="C104" s="504">
        <v>5</v>
      </c>
      <c r="D104" s="505">
        <v>1</v>
      </c>
      <c r="E104" s="312" t="s">
        <v>565</v>
      </c>
      <c r="F104" s="328" t="s">
        <v>566</v>
      </c>
      <c r="G104" s="552">
        <f t="shared" si="1"/>
        <v>0</v>
      </c>
      <c r="H104" s="332"/>
      <c r="I104" s="532" t="s">
        <v>526</v>
      </c>
    </row>
    <row r="105" spans="1:14" s="314" customFormat="1" ht="36" hidden="1" x14ac:dyDescent="0.2">
      <c r="A105" s="315"/>
      <c r="B105" s="321"/>
      <c r="C105" s="504"/>
      <c r="D105" s="505"/>
      <c r="E105" s="312" t="s">
        <v>291</v>
      </c>
      <c r="F105" s="324"/>
      <c r="G105" s="552">
        <f t="shared" si="1"/>
        <v>0</v>
      </c>
      <c r="H105" s="332"/>
      <c r="I105" s="532" t="s">
        <v>526</v>
      </c>
    </row>
    <row r="106" spans="1:14" s="314" customFormat="1" hidden="1" x14ac:dyDescent="0.2">
      <c r="A106" s="315"/>
      <c r="B106" s="321"/>
      <c r="C106" s="504"/>
      <c r="D106" s="505"/>
      <c r="E106" s="312" t="s">
        <v>292</v>
      </c>
      <c r="F106" s="324"/>
      <c r="G106" s="552">
        <f t="shared" si="1"/>
        <v>0</v>
      </c>
      <c r="H106" s="332"/>
      <c r="I106" s="532" t="s">
        <v>526</v>
      </c>
    </row>
    <row r="107" spans="1:14" s="314" customFormat="1" hidden="1" x14ac:dyDescent="0.2">
      <c r="A107" s="315"/>
      <c r="B107" s="321"/>
      <c r="C107" s="504"/>
      <c r="D107" s="505"/>
      <c r="E107" s="312" t="s">
        <v>292</v>
      </c>
      <c r="F107" s="324"/>
      <c r="G107" s="552">
        <f t="shared" si="1"/>
        <v>0</v>
      </c>
      <c r="H107" s="332"/>
      <c r="I107" s="532" t="s">
        <v>526</v>
      </c>
    </row>
    <row r="108" spans="1:14" s="314" customFormat="1" ht="28.5" hidden="1" x14ac:dyDescent="0.2">
      <c r="A108" s="315">
        <v>2160</v>
      </c>
      <c r="B108" s="305" t="s">
        <v>349</v>
      </c>
      <c r="C108" s="502">
        <v>6</v>
      </c>
      <c r="D108" s="503">
        <v>0</v>
      </c>
      <c r="E108" s="318" t="s">
        <v>567</v>
      </c>
      <c r="F108" s="319" t="s">
        <v>568</v>
      </c>
      <c r="G108" s="552">
        <f t="shared" si="1"/>
        <v>0</v>
      </c>
      <c r="H108" s="332"/>
      <c r="I108" s="532" t="s">
        <v>526</v>
      </c>
    </row>
    <row r="109" spans="1:14" s="320" customFormat="1" ht="10.5" hidden="1" customHeight="1" x14ac:dyDescent="0.2">
      <c r="A109" s="315"/>
      <c r="B109" s="305"/>
      <c r="C109" s="502"/>
      <c r="D109" s="503"/>
      <c r="E109" s="312" t="s">
        <v>198</v>
      </c>
      <c r="F109" s="319"/>
      <c r="G109" s="552">
        <f t="shared" si="1"/>
        <v>0</v>
      </c>
      <c r="H109" s="529"/>
      <c r="I109" s="532" t="s">
        <v>526</v>
      </c>
      <c r="J109" s="314"/>
      <c r="K109" s="314"/>
      <c r="L109" s="314"/>
      <c r="M109" s="314"/>
      <c r="N109" s="314"/>
    </row>
    <row r="110" spans="1:14" s="314" customFormat="1" ht="24" hidden="1" x14ac:dyDescent="0.2">
      <c r="A110" s="315">
        <v>2161</v>
      </c>
      <c r="B110" s="321" t="s">
        <v>349</v>
      </c>
      <c r="C110" s="504">
        <v>6</v>
      </c>
      <c r="D110" s="505">
        <v>1</v>
      </c>
      <c r="E110" s="312" t="s">
        <v>569</v>
      </c>
      <c r="F110" s="324" t="s">
        <v>570</v>
      </c>
      <c r="G110" s="552">
        <f t="shared" si="1"/>
        <v>0</v>
      </c>
      <c r="H110" s="332"/>
      <c r="I110" s="532" t="s">
        <v>526</v>
      </c>
      <c r="J110" s="320"/>
      <c r="K110" s="320"/>
      <c r="L110" s="320"/>
      <c r="M110" s="320"/>
      <c r="N110" s="320"/>
    </row>
    <row r="111" spans="1:14" s="314" customFormat="1" ht="36" hidden="1" x14ac:dyDescent="0.2">
      <c r="A111" s="315"/>
      <c r="B111" s="321"/>
      <c r="C111" s="504"/>
      <c r="D111" s="505"/>
      <c r="E111" s="312" t="s">
        <v>291</v>
      </c>
      <c r="F111" s="324"/>
      <c r="G111" s="552">
        <f t="shared" si="1"/>
        <v>0</v>
      </c>
      <c r="H111" s="332"/>
      <c r="I111" s="532" t="s">
        <v>526</v>
      </c>
    </row>
    <row r="112" spans="1:14" s="314" customFormat="1" hidden="1" x14ac:dyDescent="0.2">
      <c r="A112" s="315"/>
      <c r="B112" s="321"/>
      <c r="C112" s="504"/>
      <c r="D112" s="505"/>
      <c r="E112" s="312" t="s">
        <v>292</v>
      </c>
      <c r="F112" s="324"/>
      <c r="G112" s="552">
        <f t="shared" si="1"/>
        <v>0</v>
      </c>
      <c r="H112" s="332"/>
      <c r="I112" s="532" t="s">
        <v>526</v>
      </c>
    </row>
    <row r="113" spans="1:14" s="314" customFormat="1" hidden="1" x14ac:dyDescent="0.2">
      <c r="A113" s="315"/>
      <c r="B113" s="321"/>
      <c r="C113" s="504"/>
      <c r="D113" s="505"/>
      <c r="E113" s="312" t="s">
        <v>292</v>
      </c>
      <c r="F113" s="324"/>
      <c r="G113" s="552">
        <f t="shared" si="1"/>
        <v>0</v>
      </c>
      <c r="H113" s="332"/>
      <c r="I113" s="532" t="s">
        <v>526</v>
      </c>
    </row>
    <row r="114" spans="1:14" s="314" customFormat="1" hidden="1" x14ac:dyDescent="0.2">
      <c r="A114" s="315">
        <v>2170</v>
      </c>
      <c r="B114" s="305" t="s">
        <v>349</v>
      </c>
      <c r="C114" s="502">
        <v>7</v>
      </c>
      <c r="D114" s="503">
        <v>0</v>
      </c>
      <c r="E114" s="318" t="s">
        <v>399</v>
      </c>
      <c r="F114" s="324"/>
      <c r="G114" s="552">
        <f t="shared" si="1"/>
        <v>0</v>
      </c>
      <c r="H114" s="332"/>
      <c r="I114" s="532" t="s">
        <v>526</v>
      </c>
    </row>
    <row r="115" spans="1:14" s="320" customFormat="1" ht="10.5" hidden="1" customHeight="1" x14ac:dyDescent="0.2">
      <c r="A115" s="315"/>
      <c r="B115" s="305"/>
      <c r="C115" s="502"/>
      <c r="D115" s="503"/>
      <c r="E115" s="312" t="s">
        <v>198</v>
      </c>
      <c r="F115" s="319"/>
      <c r="G115" s="552">
        <f t="shared" si="1"/>
        <v>0</v>
      </c>
      <c r="H115" s="529"/>
      <c r="I115" s="532" t="s">
        <v>526</v>
      </c>
      <c r="J115" s="310"/>
      <c r="K115" s="310"/>
      <c r="L115" s="310"/>
      <c r="M115" s="310"/>
      <c r="N115" s="310"/>
    </row>
    <row r="116" spans="1:14" s="314" customFormat="1" hidden="1" x14ac:dyDescent="0.2">
      <c r="A116" s="315">
        <v>2171</v>
      </c>
      <c r="B116" s="321" t="s">
        <v>349</v>
      </c>
      <c r="C116" s="504">
        <v>7</v>
      </c>
      <c r="D116" s="505">
        <v>1</v>
      </c>
      <c r="E116" s="312" t="s">
        <v>399</v>
      </c>
      <c r="F116" s="324"/>
      <c r="G116" s="552">
        <f t="shared" si="1"/>
        <v>0</v>
      </c>
      <c r="H116" s="332"/>
      <c r="I116" s="532" t="s">
        <v>526</v>
      </c>
      <c r="J116" s="310"/>
      <c r="K116" s="310"/>
      <c r="L116" s="310"/>
      <c r="M116" s="310"/>
      <c r="N116" s="310"/>
    </row>
    <row r="117" spans="1:14" s="314" customFormat="1" ht="36" hidden="1" x14ac:dyDescent="0.2">
      <c r="A117" s="315"/>
      <c r="B117" s="321"/>
      <c r="C117" s="504"/>
      <c r="D117" s="505"/>
      <c r="E117" s="312" t="s">
        <v>291</v>
      </c>
      <c r="F117" s="324"/>
      <c r="G117" s="552">
        <f t="shared" si="1"/>
        <v>0</v>
      </c>
      <c r="H117" s="332"/>
      <c r="I117" s="532" t="s">
        <v>526</v>
      </c>
      <c r="J117" s="310"/>
      <c r="K117" s="310"/>
      <c r="L117" s="310"/>
      <c r="M117" s="310"/>
      <c r="N117" s="310"/>
    </row>
    <row r="118" spans="1:14" s="314" customFormat="1" hidden="1" x14ac:dyDescent="0.2">
      <c r="A118" s="315"/>
      <c r="B118" s="321"/>
      <c r="C118" s="504"/>
      <c r="D118" s="505"/>
      <c r="E118" s="312" t="s">
        <v>292</v>
      </c>
      <c r="F118" s="324"/>
      <c r="G118" s="552">
        <f t="shared" si="1"/>
        <v>0</v>
      </c>
      <c r="H118" s="332"/>
      <c r="I118" s="532" t="s">
        <v>526</v>
      </c>
    </row>
    <row r="119" spans="1:14" s="314" customFormat="1" hidden="1" x14ac:dyDescent="0.2">
      <c r="A119" s="315"/>
      <c r="B119" s="321"/>
      <c r="C119" s="504"/>
      <c r="D119" s="505"/>
      <c r="E119" s="312" t="s">
        <v>292</v>
      </c>
      <c r="F119" s="324"/>
      <c r="G119" s="552">
        <f t="shared" si="1"/>
        <v>0</v>
      </c>
      <c r="H119" s="332"/>
      <c r="I119" s="532" t="s">
        <v>526</v>
      </c>
    </row>
    <row r="120" spans="1:14" s="314" customFormat="1" ht="29.25" hidden="1" customHeight="1" x14ac:dyDescent="0.2">
      <c r="A120" s="315">
        <v>2180</v>
      </c>
      <c r="B120" s="305" t="s">
        <v>349</v>
      </c>
      <c r="C120" s="502">
        <v>8</v>
      </c>
      <c r="D120" s="503">
        <v>0</v>
      </c>
      <c r="E120" s="318" t="s">
        <v>571</v>
      </c>
      <c r="F120" s="319" t="s">
        <v>572</v>
      </c>
      <c r="G120" s="552">
        <f t="shared" si="1"/>
        <v>0</v>
      </c>
      <c r="H120" s="332"/>
      <c r="I120" s="532" t="s">
        <v>526</v>
      </c>
      <c r="J120" s="320"/>
      <c r="K120" s="320"/>
      <c r="L120" s="320"/>
      <c r="M120" s="320"/>
      <c r="N120" s="320"/>
    </row>
    <row r="121" spans="1:14" s="320" customFormat="1" ht="10.5" hidden="1" customHeight="1" x14ac:dyDescent="0.2">
      <c r="A121" s="315"/>
      <c r="B121" s="305"/>
      <c r="C121" s="502"/>
      <c r="D121" s="503"/>
      <c r="E121" s="312" t="s">
        <v>198</v>
      </c>
      <c r="F121" s="319"/>
      <c r="G121" s="552">
        <f t="shared" si="1"/>
        <v>0</v>
      </c>
      <c r="H121" s="529"/>
      <c r="I121" s="532" t="s">
        <v>526</v>
      </c>
      <c r="J121" s="314"/>
      <c r="K121" s="314"/>
      <c r="L121" s="314"/>
      <c r="M121" s="314"/>
      <c r="N121" s="314"/>
    </row>
    <row r="122" spans="1:14" s="314" customFormat="1" ht="28.5" hidden="1" x14ac:dyDescent="0.2">
      <c r="A122" s="315">
        <v>2181</v>
      </c>
      <c r="B122" s="321" t="s">
        <v>349</v>
      </c>
      <c r="C122" s="504">
        <v>8</v>
      </c>
      <c r="D122" s="505">
        <v>1</v>
      </c>
      <c r="E122" s="312" t="s">
        <v>571</v>
      </c>
      <c r="F122" s="328" t="s">
        <v>573</v>
      </c>
      <c r="G122" s="552">
        <f t="shared" si="1"/>
        <v>0</v>
      </c>
      <c r="H122" s="332"/>
      <c r="I122" s="532" t="s">
        <v>526</v>
      </c>
    </row>
    <row r="123" spans="1:14" s="314" customFormat="1" hidden="1" x14ac:dyDescent="0.2">
      <c r="A123" s="315"/>
      <c r="B123" s="321"/>
      <c r="C123" s="504"/>
      <c r="D123" s="505"/>
      <c r="E123" s="329" t="s">
        <v>198</v>
      </c>
      <c r="F123" s="328"/>
      <c r="G123" s="552">
        <f t="shared" si="1"/>
        <v>0</v>
      </c>
      <c r="H123" s="332"/>
      <c r="I123" s="532" t="s">
        <v>526</v>
      </c>
    </row>
    <row r="124" spans="1:14" s="314" customFormat="1" hidden="1" x14ac:dyDescent="0.2">
      <c r="A124" s="315">
        <v>2182</v>
      </c>
      <c r="B124" s="321" t="s">
        <v>349</v>
      </c>
      <c r="C124" s="504">
        <v>8</v>
      </c>
      <c r="D124" s="505">
        <v>1</v>
      </c>
      <c r="E124" s="329" t="s">
        <v>206</v>
      </c>
      <c r="F124" s="328"/>
      <c r="G124" s="552">
        <f t="shared" si="1"/>
        <v>0</v>
      </c>
      <c r="H124" s="332"/>
      <c r="I124" s="532" t="s">
        <v>526</v>
      </c>
    </row>
    <row r="125" spans="1:14" s="314" customFormat="1" hidden="1" x14ac:dyDescent="0.2">
      <c r="A125" s="315">
        <v>2183</v>
      </c>
      <c r="B125" s="321" t="s">
        <v>349</v>
      </c>
      <c r="C125" s="504">
        <v>8</v>
      </c>
      <c r="D125" s="505">
        <v>1</v>
      </c>
      <c r="E125" s="329" t="s">
        <v>207</v>
      </c>
      <c r="F125" s="328"/>
      <c r="G125" s="552">
        <f t="shared" si="1"/>
        <v>0</v>
      </c>
      <c r="H125" s="332"/>
      <c r="I125" s="532" t="s">
        <v>526</v>
      </c>
    </row>
    <row r="126" spans="1:14" s="314" customFormat="1" ht="24" hidden="1" x14ac:dyDescent="0.2">
      <c r="A126" s="315">
        <v>2184</v>
      </c>
      <c r="B126" s="321" t="s">
        <v>349</v>
      </c>
      <c r="C126" s="504">
        <v>8</v>
      </c>
      <c r="D126" s="505">
        <v>1</v>
      </c>
      <c r="E126" s="329" t="s">
        <v>212</v>
      </c>
      <c r="F126" s="328"/>
      <c r="G126" s="552">
        <f t="shared" si="1"/>
        <v>0</v>
      </c>
      <c r="H126" s="332"/>
      <c r="I126" s="532" t="s">
        <v>526</v>
      </c>
    </row>
    <row r="127" spans="1:14" s="314" customFormat="1" ht="36" hidden="1" x14ac:dyDescent="0.2">
      <c r="A127" s="315"/>
      <c r="B127" s="321"/>
      <c r="C127" s="504"/>
      <c r="D127" s="505"/>
      <c r="E127" s="312" t="s">
        <v>291</v>
      </c>
      <c r="F127" s="324"/>
      <c r="G127" s="552">
        <f t="shared" si="1"/>
        <v>0</v>
      </c>
      <c r="H127" s="332"/>
      <c r="I127" s="532" t="s">
        <v>526</v>
      </c>
    </row>
    <row r="128" spans="1:14" s="314" customFormat="1" hidden="1" x14ac:dyDescent="0.2">
      <c r="A128" s="315"/>
      <c r="B128" s="321"/>
      <c r="C128" s="504"/>
      <c r="D128" s="505"/>
      <c r="E128" s="312" t="s">
        <v>292</v>
      </c>
      <c r="F128" s="324"/>
      <c r="G128" s="552">
        <f t="shared" si="1"/>
        <v>0</v>
      </c>
      <c r="H128" s="332"/>
      <c r="I128" s="532" t="s">
        <v>526</v>
      </c>
    </row>
    <row r="129" spans="1:14" s="314" customFormat="1" hidden="1" x14ac:dyDescent="0.2">
      <c r="A129" s="315"/>
      <c r="B129" s="321"/>
      <c r="C129" s="504"/>
      <c r="D129" s="505"/>
      <c r="E129" s="312" t="s">
        <v>292</v>
      </c>
      <c r="F129" s="324"/>
      <c r="G129" s="552">
        <f t="shared" si="1"/>
        <v>0</v>
      </c>
      <c r="H129" s="332"/>
      <c r="I129" s="532" t="s">
        <v>526</v>
      </c>
    </row>
    <row r="130" spans="1:14" s="314" customFormat="1" hidden="1" x14ac:dyDescent="0.2">
      <c r="A130" s="315">
        <v>2185</v>
      </c>
      <c r="B130" s="321" t="s">
        <v>358</v>
      </c>
      <c r="C130" s="504">
        <v>8</v>
      </c>
      <c r="D130" s="505">
        <v>1</v>
      </c>
      <c r="E130" s="329"/>
      <c r="F130" s="328"/>
      <c r="G130" s="552">
        <f t="shared" si="1"/>
        <v>0</v>
      </c>
      <c r="H130" s="332"/>
      <c r="I130" s="532" t="s">
        <v>526</v>
      </c>
      <c r="J130" s="310"/>
      <c r="K130" s="310"/>
      <c r="L130" s="310"/>
      <c r="M130" s="310"/>
      <c r="N130" s="310"/>
    </row>
    <row r="131" spans="1:14" s="310" customFormat="1" ht="40.5" hidden="1" customHeight="1" x14ac:dyDescent="0.2">
      <c r="A131" s="330">
        <v>2200</v>
      </c>
      <c r="B131" s="305" t="s">
        <v>350</v>
      </c>
      <c r="C131" s="502">
        <v>0</v>
      </c>
      <c r="D131" s="503">
        <v>0</v>
      </c>
      <c r="E131" s="308" t="s">
        <v>35</v>
      </c>
      <c r="F131" s="331" t="s">
        <v>574</v>
      </c>
      <c r="G131" s="552">
        <f t="shared" si="1"/>
        <v>0</v>
      </c>
      <c r="H131" s="332"/>
      <c r="I131" s="532" t="s">
        <v>526</v>
      </c>
      <c r="J131" s="314"/>
      <c r="K131" s="314"/>
      <c r="L131" s="314"/>
      <c r="M131" s="314"/>
      <c r="N131" s="314"/>
    </row>
    <row r="132" spans="1:14" s="314" customFormat="1" ht="11.25" hidden="1" customHeight="1" x14ac:dyDescent="0.2">
      <c r="A132" s="311"/>
      <c r="B132" s="305"/>
      <c r="C132" s="500"/>
      <c r="D132" s="501"/>
      <c r="E132" s="312" t="s">
        <v>197</v>
      </c>
      <c r="F132" s="313"/>
      <c r="G132" s="552">
        <f t="shared" si="1"/>
        <v>0</v>
      </c>
      <c r="H132" s="332"/>
      <c r="I132" s="532" t="s">
        <v>526</v>
      </c>
    </row>
    <row r="133" spans="1:14" s="314" customFormat="1" hidden="1" x14ac:dyDescent="0.2">
      <c r="A133" s="315">
        <v>2210</v>
      </c>
      <c r="B133" s="305" t="s">
        <v>350</v>
      </c>
      <c r="C133" s="504">
        <v>1</v>
      </c>
      <c r="D133" s="505">
        <v>0</v>
      </c>
      <c r="E133" s="318" t="s">
        <v>575</v>
      </c>
      <c r="F133" s="334" t="s">
        <v>576</v>
      </c>
      <c r="G133" s="552">
        <f t="shared" si="1"/>
        <v>0</v>
      </c>
      <c r="H133" s="332"/>
      <c r="I133" s="532" t="s">
        <v>526</v>
      </c>
    </row>
    <row r="134" spans="1:14" s="320" customFormat="1" ht="10.5" hidden="1" customHeight="1" x14ac:dyDescent="0.2">
      <c r="A134" s="315"/>
      <c r="B134" s="305"/>
      <c r="C134" s="502"/>
      <c r="D134" s="503"/>
      <c r="E134" s="312" t="s">
        <v>198</v>
      </c>
      <c r="F134" s="319"/>
      <c r="G134" s="552">
        <f t="shared" si="1"/>
        <v>0</v>
      </c>
      <c r="H134" s="529"/>
      <c r="I134" s="532" t="s">
        <v>526</v>
      </c>
    </row>
    <row r="135" spans="1:14" s="314" customFormat="1" hidden="1" x14ac:dyDescent="0.2">
      <c r="A135" s="315">
        <v>2211</v>
      </c>
      <c r="B135" s="321" t="s">
        <v>350</v>
      </c>
      <c r="C135" s="504">
        <v>1</v>
      </c>
      <c r="D135" s="505">
        <v>1</v>
      </c>
      <c r="E135" s="312" t="s">
        <v>577</v>
      </c>
      <c r="F135" s="328" t="s">
        <v>578</v>
      </c>
      <c r="G135" s="552">
        <f t="shared" si="1"/>
        <v>0</v>
      </c>
      <c r="H135" s="332"/>
      <c r="I135" s="532" t="s">
        <v>526</v>
      </c>
    </row>
    <row r="136" spans="1:14" s="314" customFormat="1" ht="36" hidden="1" x14ac:dyDescent="0.2">
      <c r="A136" s="315"/>
      <c r="B136" s="321"/>
      <c r="C136" s="504"/>
      <c r="D136" s="505"/>
      <c r="E136" s="312" t="s">
        <v>291</v>
      </c>
      <c r="F136" s="324"/>
      <c r="G136" s="552">
        <f t="shared" si="1"/>
        <v>0</v>
      </c>
      <c r="H136" s="332"/>
      <c r="I136" s="532" t="s">
        <v>526</v>
      </c>
    </row>
    <row r="137" spans="1:14" s="314" customFormat="1" hidden="1" x14ac:dyDescent="0.2">
      <c r="A137" s="315"/>
      <c r="B137" s="321"/>
      <c r="C137" s="504"/>
      <c r="D137" s="505"/>
      <c r="E137" s="312" t="s">
        <v>292</v>
      </c>
      <c r="F137" s="324"/>
      <c r="G137" s="552">
        <f t="shared" ref="G137:G200" si="2">H137</f>
        <v>0</v>
      </c>
      <c r="H137" s="332"/>
      <c r="I137" s="532" t="s">
        <v>526</v>
      </c>
    </row>
    <row r="138" spans="1:14" s="314" customFormat="1" hidden="1" x14ac:dyDescent="0.2">
      <c r="A138" s="315"/>
      <c r="B138" s="321"/>
      <c r="C138" s="504"/>
      <c r="D138" s="505"/>
      <c r="E138" s="312" t="s">
        <v>292</v>
      </c>
      <c r="F138" s="324"/>
      <c r="G138" s="552">
        <f t="shared" si="2"/>
        <v>0</v>
      </c>
      <c r="H138" s="332"/>
      <c r="I138" s="532" t="s">
        <v>526</v>
      </c>
    </row>
    <row r="139" spans="1:14" s="314" customFormat="1" hidden="1" x14ac:dyDescent="0.2">
      <c r="A139" s="315">
        <v>2220</v>
      </c>
      <c r="B139" s="305" t="s">
        <v>350</v>
      </c>
      <c r="C139" s="502">
        <v>2</v>
      </c>
      <c r="D139" s="503">
        <v>0</v>
      </c>
      <c r="E139" s="318" t="s">
        <v>579</v>
      </c>
      <c r="F139" s="334" t="s">
        <v>580</v>
      </c>
      <c r="G139" s="552">
        <f t="shared" si="2"/>
        <v>0</v>
      </c>
      <c r="H139" s="332"/>
      <c r="I139" s="532" t="s">
        <v>526</v>
      </c>
      <c r="J139" s="320"/>
      <c r="K139" s="320"/>
      <c r="L139" s="320"/>
      <c r="M139" s="320"/>
      <c r="N139" s="320"/>
    </row>
    <row r="140" spans="1:14" s="320" customFormat="1" ht="10.5" hidden="1" customHeight="1" x14ac:dyDescent="0.2">
      <c r="A140" s="315"/>
      <c r="B140" s="305"/>
      <c r="C140" s="502"/>
      <c r="D140" s="503"/>
      <c r="E140" s="312" t="s">
        <v>198</v>
      </c>
      <c r="F140" s="319"/>
      <c r="G140" s="552">
        <f t="shared" si="2"/>
        <v>0</v>
      </c>
      <c r="H140" s="529"/>
      <c r="I140" s="532" t="s">
        <v>526</v>
      </c>
      <c r="J140" s="314"/>
      <c r="K140" s="314"/>
      <c r="L140" s="314"/>
      <c r="M140" s="314"/>
      <c r="N140" s="314"/>
    </row>
    <row r="141" spans="1:14" s="314" customFormat="1" hidden="1" x14ac:dyDescent="0.2">
      <c r="A141" s="315">
        <v>2221</v>
      </c>
      <c r="B141" s="321" t="s">
        <v>350</v>
      </c>
      <c r="C141" s="504">
        <v>2</v>
      </c>
      <c r="D141" s="505">
        <v>1</v>
      </c>
      <c r="E141" s="312" t="s">
        <v>581</v>
      </c>
      <c r="F141" s="328" t="s">
        <v>582</v>
      </c>
      <c r="G141" s="552">
        <f t="shared" si="2"/>
        <v>0</v>
      </c>
      <c r="H141" s="332"/>
      <c r="I141" s="532" t="s">
        <v>526</v>
      </c>
    </row>
    <row r="142" spans="1:14" s="314" customFormat="1" ht="36" hidden="1" x14ac:dyDescent="0.2">
      <c r="A142" s="315"/>
      <c r="B142" s="321"/>
      <c r="C142" s="504"/>
      <c r="D142" s="505"/>
      <c r="E142" s="312" t="s">
        <v>291</v>
      </c>
      <c r="F142" s="324"/>
      <c r="G142" s="552">
        <f t="shared" si="2"/>
        <v>0</v>
      </c>
      <c r="H142" s="332"/>
      <c r="I142" s="532" t="s">
        <v>526</v>
      </c>
    </row>
    <row r="143" spans="1:14" s="314" customFormat="1" hidden="1" x14ac:dyDescent="0.2">
      <c r="A143" s="315"/>
      <c r="B143" s="321"/>
      <c r="C143" s="504"/>
      <c r="D143" s="505"/>
      <c r="E143" s="312" t="s">
        <v>292</v>
      </c>
      <c r="F143" s="324"/>
      <c r="G143" s="552">
        <f t="shared" si="2"/>
        <v>0</v>
      </c>
      <c r="H143" s="332"/>
      <c r="I143" s="532" t="s">
        <v>526</v>
      </c>
    </row>
    <row r="144" spans="1:14" s="314" customFormat="1" hidden="1" x14ac:dyDescent="0.2">
      <c r="A144" s="315"/>
      <c r="B144" s="321"/>
      <c r="C144" s="504"/>
      <c r="D144" s="505"/>
      <c r="E144" s="312" t="s">
        <v>292</v>
      </c>
      <c r="F144" s="324"/>
      <c r="G144" s="552">
        <f t="shared" si="2"/>
        <v>0</v>
      </c>
      <c r="H144" s="332"/>
      <c r="I144" s="532" t="s">
        <v>526</v>
      </c>
      <c r="J144" s="310"/>
      <c r="K144" s="310"/>
      <c r="L144" s="310"/>
      <c r="M144" s="310"/>
      <c r="N144" s="310"/>
    </row>
    <row r="145" spans="1:14" s="314" customFormat="1" hidden="1" x14ac:dyDescent="0.2">
      <c r="A145" s="315">
        <v>2230</v>
      </c>
      <c r="B145" s="305" t="s">
        <v>350</v>
      </c>
      <c r="C145" s="504">
        <v>3</v>
      </c>
      <c r="D145" s="505">
        <v>0</v>
      </c>
      <c r="E145" s="318" t="s">
        <v>583</v>
      </c>
      <c r="F145" s="334" t="s">
        <v>584</v>
      </c>
      <c r="G145" s="552">
        <f t="shared" si="2"/>
        <v>0</v>
      </c>
      <c r="H145" s="332"/>
      <c r="I145" s="532" t="s">
        <v>526</v>
      </c>
    </row>
    <row r="146" spans="1:14" s="320" customFormat="1" ht="10.5" hidden="1" customHeight="1" x14ac:dyDescent="0.2">
      <c r="A146" s="315"/>
      <c r="B146" s="305"/>
      <c r="C146" s="502"/>
      <c r="D146" s="503"/>
      <c r="E146" s="312" t="s">
        <v>198</v>
      </c>
      <c r="F146" s="319"/>
      <c r="G146" s="552">
        <f t="shared" si="2"/>
        <v>0</v>
      </c>
      <c r="H146" s="529"/>
      <c r="I146" s="532" t="s">
        <v>526</v>
      </c>
    </row>
    <row r="147" spans="1:14" s="314" customFormat="1" hidden="1" x14ac:dyDescent="0.2">
      <c r="A147" s="315">
        <v>2231</v>
      </c>
      <c r="B147" s="321" t="s">
        <v>350</v>
      </c>
      <c r="C147" s="504">
        <v>3</v>
      </c>
      <c r="D147" s="505">
        <v>1</v>
      </c>
      <c r="E147" s="312" t="s">
        <v>585</v>
      </c>
      <c r="F147" s="328" t="s">
        <v>586</v>
      </c>
      <c r="G147" s="552">
        <f t="shared" si="2"/>
        <v>0</v>
      </c>
      <c r="H147" s="332"/>
      <c r="I147" s="532" t="s">
        <v>526</v>
      </c>
    </row>
    <row r="148" spans="1:14" s="314" customFormat="1" ht="36" hidden="1" x14ac:dyDescent="0.2">
      <c r="A148" s="315"/>
      <c r="B148" s="321"/>
      <c r="C148" s="504"/>
      <c r="D148" s="505"/>
      <c r="E148" s="312" t="s">
        <v>291</v>
      </c>
      <c r="F148" s="324"/>
      <c r="G148" s="552">
        <f t="shared" si="2"/>
        <v>0</v>
      </c>
      <c r="H148" s="332"/>
      <c r="I148" s="532" t="s">
        <v>526</v>
      </c>
    </row>
    <row r="149" spans="1:14" s="314" customFormat="1" hidden="1" x14ac:dyDescent="0.2">
      <c r="A149" s="315"/>
      <c r="B149" s="321"/>
      <c r="C149" s="504"/>
      <c r="D149" s="505"/>
      <c r="E149" s="312" t="s">
        <v>292</v>
      </c>
      <c r="F149" s="324"/>
      <c r="G149" s="552">
        <f t="shared" si="2"/>
        <v>0</v>
      </c>
      <c r="H149" s="332"/>
      <c r="I149" s="532" t="s">
        <v>526</v>
      </c>
    </row>
    <row r="150" spans="1:14" s="314" customFormat="1" hidden="1" x14ac:dyDescent="0.2">
      <c r="A150" s="315"/>
      <c r="B150" s="321"/>
      <c r="C150" s="504"/>
      <c r="D150" s="505"/>
      <c r="E150" s="312" t="s">
        <v>292</v>
      </c>
      <c r="F150" s="324"/>
      <c r="G150" s="552">
        <f t="shared" si="2"/>
        <v>0</v>
      </c>
      <c r="H150" s="332"/>
      <c r="I150" s="532" t="s">
        <v>526</v>
      </c>
    </row>
    <row r="151" spans="1:14" s="314" customFormat="1" ht="24" hidden="1" x14ac:dyDescent="0.2">
      <c r="A151" s="315">
        <v>2240</v>
      </c>
      <c r="B151" s="305" t="s">
        <v>350</v>
      </c>
      <c r="C151" s="502">
        <v>4</v>
      </c>
      <c r="D151" s="503">
        <v>0</v>
      </c>
      <c r="E151" s="318" t="s">
        <v>587</v>
      </c>
      <c r="F151" s="319" t="s">
        <v>588</v>
      </c>
      <c r="G151" s="552">
        <f t="shared" si="2"/>
        <v>0</v>
      </c>
      <c r="H151" s="332"/>
      <c r="I151" s="532" t="s">
        <v>526</v>
      </c>
    </row>
    <row r="152" spans="1:14" s="320" customFormat="1" ht="10.5" hidden="1" customHeight="1" x14ac:dyDescent="0.2">
      <c r="A152" s="315"/>
      <c r="B152" s="305"/>
      <c r="C152" s="502"/>
      <c r="D152" s="503"/>
      <c r="E152" s="312" t="s">
        <v>198</v>
      </c>
      <c r="F152" s="319"/>
      <c r="G152" s="552">
        <f t="shared" si="2"/>
        <v>0</v>
      </c>
      <c r="H152" s="529"/>
      <c r="I152" s="532" t="s">
        <v>526</v>
      </c>
      <c r="J152" s="314"/>
      <c r="K152" s="314"/>
      <c r="L152" s="314"/>
      <c r="M152" s="314"/>
      <c r="N152" s="314"/>
    </row>
    <row r="153" spans="1:14" s="314" customFormat="1" ht="24" hidden="1" x14ac:dyDescent="0.2">
      <c r="A153" s="315">
        <v>2241</v>
      </c>
      <c r="B153" s="321" t="s">
        <v>350</v>
      </c>
      <c r="C153" s="504">
        <v>4</v>
      </c>
      <c r="D153" s="505">
        <v>1</v>
      </c>
      <c r="E153" s="312" t="s">
        <v>587</v>
      </c>
      <c r="F153" s="328" t="s">
        <v>588</v>
      </c>
      <c r="G153" s="552">
        <f t="shared" si="2"/>
        <v>0</v>
      </c>
      <c r="H153" s="332"/>
      <c r="I153" s="532" t="s">
        <v>526</v>
      </c>
    </row>
    <row r="154" spans="1:14" s="320" customFormat="1" ht="10.5" hidden="1" customHeight="1" x14ac:dyDescent="0.2">
      <c r="A154" s="315"/>
      <c r="B154" s="305"/>
      <c r="C154" s="502"/>
      <c r="D154" s="503"/>
      <c r="E154" s="312" t="s">
        <v>198</v>
      </c>
      <c r="F154" s="319"/>
      <c r="G154" s="552">
        <f t="shared" si="2"/>
        <v>0</v>
      </c>
      <c r="H154" s="529"/>
      <c r="I154" s="532" t="s">
        <v>526</v>
      </c>
      <c r="J154" s="314"/>
      <c r="K154" s="314"/>
      <c r="L154" s="314"/>
      <c r="M154" s="314"/>
      <c r="N154" s="314"/>
    </row>
    <row r="155" spans="1:14" s="314" customFormat="1" hidden="1" x14ac:dyDescent="0.2">
      <c r="A155" s="315">
        <v>2250</v>
      </c>
      <c r="B155" s="305" t="s">
        <v>350</v>
      </c>
      <c r="C155" s="502">
        <v>5</v>
      </c>
      <c r="D155" s="503">
        <v>0</v>
      </c>
      <c r="E155" s="318" t="s">
        <v>589</v>
      </c>
      <c r="F155" s="319" t="s">
        <v>590</v>
      </c>
      <c r="G155" s="552">
        <f t="shared" si="2"/>
        <v>0</v>
      </c>
      <c r="H155" s="332"/>
      <c r="I155" s="532" t="s">
        <v>526</v>
      </c>
    </row>
    <row r="156" spans="1:14" s="320" customFormat="1" ht="10.5" hidden="1" customHeight="1" x14ac:dyDescent="0.2">
      <c r="A156" s="315"/>
      <c r="B156" s="305"/>
      <c r="C156" s="502"/>
      <c r="D156" s="503"/>
      <c r="E156" s="312" t="s">
        <v>198</v>
      </c>
      <c r="F156" s="319"/>
      <c r="G156" s="552">
        <f t="shared" si="2"/>
        <v>0</v>
      </c>
      <c r="H156" s="529"/>
      <c r="I156" s="532" t="s">
        <v>526</v>
      </c>
    </row>
    <row r="157" spans="1:14" s="314" customFormat="1" hidden="1" x14ac:dyDescent="0.2">
      <c r="A157" s="315">
        <v>2251</v>
      </c>
      <c r="B157" s="321" t="s">
        <v>350</v>
      </c>
      <c r="C157" s="504">
        <v>5</v>
      </c>
      <c r="D157" s="505">
        <v>1</v>
      </c>
      <c r="E157" s="312" t="s">
        <v>589</v>
      </c>
      <c r="F157" s="328" t="s">
        <v>591</v>
      </c>
      <c r="G157" s="552">
        <f t="shared" si="2"/>
        <v>0</v>
      </c>
      <c r="H157" s="332"/>
      <c r="I157" s="532" t="s">
        <v>526</v>
      </c>
      <c r="J157" s="320"/>
      <c r="K157" s="320"/>
      <c r="L157" s="320"/>
      <c r="M157" s="320"/>
      <c r="N157" s="320"/>
    </row>
    <row r="158" spans="1:14" s="314" customFormat="1" ht="36" hidden="1" x14ac:dyDescent="0.2">
      <c r="A158" s="315"/>
      <c r="B158" s="321"/>
      <c r="C158" s="504"/>
      <c r="D158" s="505"/>
      <c r="E158" s="312" t="s">
        <v>291</v>
      </c>
      <c r="F158" s="324"/>
      <c r="G158" s="552">
        <f t="shared" si="2"/>
        <v>0</v>
      </c>
      <c r="H158" s="332"/>
      <c r="I158" s="532" t="s">
        <v>526</v>
      </c>
      <c r="J158" s="320"/>
      <c r="K158" s="320"/>
      <c r="L158" s="320"/>
      <c r="M158" s="320"/>
      <c r="N158" s="320"/>
    </row>
    <row r="159" spans="1:14" s="314" customFormat="1" hidden="1" x14ac:dyDescent="0.2">
      <c r="A159" s="315"/>
      <c r="B159" s="321"/>
      <c r="C159" s="504"/>
      <c r="D159" s="505"/>
      <c r="E159" s="312" t="s">
        <v>292</v>
      </c>
      <c r="F159" s="324"/>
      <c r="G159" s="552">
        <f t="shared" si="2"/>
        <v>0</v>
      </c>
      <c r="H159" s="332"/>
      <c r="I159" s="532" t="s">
        <v>526</v>
      </c>
    </row>
    <row r="160" spans="1:14" s="314" customFormat="1" hidden="1" x14ac:dyDescent="0.2">
      <c r="A160" s="315"/>
      <c r="B160" s="321"/>
      <c r="C160" s="504"/>
      <c r="D160" s="505"/>
      <c r="E160" s="312" t="s">
        <v>292</v>
      </c>
      <c r="F160" s="324"/>
      <c r="G160" s="552">
        <f t="shared" si="2"/>
        <v>0</v>
      </c>
      <c r="H160" s="332"/>
      <c r="I160" s="532" t="s">
        <v>526</v>
      </c>
    </row>
    <row r="161" spans="1:14" s="310" customFormat="1" ht="58.5" hidden="1" customHeight="1" x14ac:dyDescent="0.2">
      <c r="A161" s="330">
        <v>2300</v>
      </c>
      <c r="B161" s="335" t="s">
        <v>351</v>
      </c>
      <c r="C161" s="502">
        <v>0</v>
      </c>
      <c r="D161" s="503">
        <v>0</v>
      </c>
      <c r="E161" s="336" t="s">
        <v>36</v>
      </c>
      <c r="F161" s="331" t="s">
        <v>592</v>
      </c>
      <c r="G161" s="552">
        <f t="shared" si="2"/>
        <v>0</v>
      </c>
      <c r="H161" s="332"/>
      <c r="I161" s="532" t="s">
        <v>526</v>
      </c>
      <c r="J161" s="314"/>
      <c r="K161" s="314"/>
      <c r="L161" s="314"/>
      <c r="M161" s="314"/>
      <c r="N161" s="314"/>
    </row>
    <row r="162" spans="1:14" s="314" customFormat="1" ht="11.25" hidden="1" customHeight="1" x14ac:dyDescent="0.2">
      <c r="A162" s="311"/>
      <c r="B162" s="305"/>
      <c r="C162" s="500"/>
      <c r="D162" s="501"/>
      <c r="E162" s="312" t="s">
        <v>197</v>
      </c>
      <c r="F162" s="313"/>
      <c r="G162" s="552">
        <f t="shared" si="2"/>
        <v>0</v>
      </c>
      <c r="H162" s="332"/>
      <c r="I162" s="532" t="s">
        <v>526</v>
      </c>
    </row>
    <row r="163" spans="1:14" s="314" customFormat="1" hidden="1" x14ac:dyDescent="0.2">
      <c r="A163" s="315">
        <v>2310</v>
      </c>
      <c r="B163" s="335" t="s">
        <v>351</v>
      </c>
      <c r="C163" s="502">
        <v>1</v>
      </c>
      <c r="D163" s="503">
        <v>0</v>
      </c>
      <c r="E163" s="318" t="s">
        <v>119</v>
      </c>
      <c r="F163" s="319" t="s">
        <v>594</v>
      </c>
      <c r="G163" s="552">
        <f t="shared" si="2"/>
        <v>0</v>
      </c>
      <c r="H163" s="332"/>
      <c r="I163" s="532" t="s">
        <v>526</v>
      </c>
    </row>
    <row r="164" spans="1:14" s="320" customFormat="1" ht="10.5" hidden="1" customHeight="1" x14ac:dyDescent="0.2">
      <c r="A164" s="315"/>
      <c r="B164" s="305"/>
      <c r="C164" s="502"/>
      <c r="D164" s="503"/>
      <c r="E164" s="312" t="s">
        <v>198</v>
      </c>
      <c r="F164" s="319"/>
      <c r="G164" s="552">
        <f t="shared" si="2"/>
        <v>0</v>
      </c>
      <c r="H164" s="529"/>
      <c r="I164" s="532" t="s">
        <v>526</v>
      </c>
      <c r="J164" s="314"/>
      <c r="K164" s="314"/>
      <c r="L164" s="314"/>
      <c r="M164" s="314"/>
      <c r="N164" s="314"/>
    </row>
    <row r="165" spans="1:14" s="314" customFormat="1" hidden="1" x14ac:dyDescent="0.2">
      <c r="A165" s="315">
        <v>2311</v>
      </c>
      <c r="B165" s="337" t="s">
        <v>351</v>
      </c>
      <c r="C165" s="504">
        <v>1</v>
      </c>
      <c r="D165" s="505">
        <v>1</v>
      </c>
      <c r="E165" s="312" t="s">
        <v>593</v>
      </c>
      <c r="F165" s="328" t="s">
        <v>595</v>
      </c>
      <c r="G165" s="552">
        <f t="shared" si="2"/>
        <v>0</v>
      </c>
      <c r="H165" s="332"/>
      <c r="I165" s="532" t="s">
        <v>526</v>
      </c>
    </row>
    <row r="166" spans="1:14" s="314" customFormat="1" ht="36" hidden="1" x14ac:dyDescent="0.2">
      <c r="A166" s="315"/>
      <c r="B166" s="321"/>
      <c r="C166" s="504"/>
      <c r="D166" s="505"/>
      <c r="E166" s="312" t="s">
        <v>291</v>
      </c>
      <c r="F166" s="324"/>
      <c r="G166" s="552">
        <f t="shared" si="2"/>
        <v>0</v>
      </c>
      <c r="H166" s="332"/>
      <c r="I166" s="532" t="s">
        <v>526</v>
      </c>
    </row>
    <row r="167" spans="1:14" s="314" customFormat="1" hidden="1" x14ac:dyDescent="0.2">
      <c r="A167" s="315"/>
      <c r="B167" s="321"/>
      <c r="C167" s="504"/>
      <c r="D167" s="505"/>
      <c r="E167" s="312" t="s">
        <v>292</v>
      </c>
      <c r="F167" s="324"/>
      <c r="G167" s="552">
        <f t="shared" si="2"/>
        <v>0</v>
      </c>
      <c r="H167" s="332"/>
      <c r="I167" s="532" t="s">
        <v>526</v>
      </c>
      <c r="J167" s="320"/>
      <c r="K167" s="320"/>
      <c r="L167" s="320"/>
      <c r="M167" s="320"/>
      <c r="N167" s="320"/>
    </row>
    <row r="168" spans="1:14" s="314" customFormat="1" hidden="1" x14ac:dyDescent="0.2">
      <c r="A168" s="315"/>
      <c r="B168" s="321"/>
      <c r="C168" s="504"/>
      <c r="D168" s="505"/>
      <c r="E168" s="312" t="s">
        <v>292</v>
      </c>
      <c r="F168" s="324"/>
      <c r="G168" s="552">
        <f t="shared" si="2"/>
        <v>0</v>
      </c>
      <c r="H168" s="332"/>
      <c r="I168" s="532" t="s">
        <v>526</v>
      </c>
    </row>
    <row r="169" spans="1:14" s="314" customFormat="1" hidden="1" x14ac:dyDescent="0.2">
      <c r="A169" s="315">
        <v>2312</v>
      </c>
      <c r="B169" s="337" t="s">
        <v>351</v>
      </c>
      <c r="C169" s="504">
        <v>1</v>
      </c>
      <c r="D169" s="505">
        <v>2</v>
      </c>
      <c r="E169" s="312" t="s">
        <v>120</v>
      </c>
      <c r="F169" s="328"/>
      <c r="G169" s="552">
        <f t="shared" si="2"/>
        <v>0</v>
      </c>
      <c r="H169" s="332"/>
      <c r="I169" s="532" t="s">
        <v>526</v>
      </c>
    </row>
    <row r="170" spans="1:14" s="314" customFormat="1" ht="36" hidden="1" x14ac:dyDescent="0.2">
      <c r="A170" s="315"/>
      <c r="B170" s="321"/>
      <c r="C170" s="504"/>
      <c r="D170" s="505"/>
      <c r="E170" s="312" t="s">
        <v>291</v>
      </c>
      <c r="F170" s="324"/>
      <c r="G170" s="552">
        <f t="shared" si="2"/>
        <v>0</v>
      </c>
      <c r="H170" s="332"/>
      <c r="I170" s="532" t="s">
        <v>526</v>
      </c>
    </row>
    <row r="171" spans="1:14" s="314" customFormat="1" hidden="1" x14ac:dyDescent="0.2">
      <c r="A171" s="315"/>
      <c r="B171" s="321"/>
      <c r="C171" s="504"/>
      <c r="D171" s="505"/>
      <c r="E171" s="312" t="s">
        <v>292</v>
      </c>
      <c r="F171" s="324"/>
      <c r="G171" s="552">
        <f t="shared" si="2"/>
        <v>0</v>
      </c>
      <c r="H171" s="332"/>
      <c r="I171" s="532" t="s">
        <v>526</v>
      </c>
    </row>
    <row r="172" spans="1:14" s="314" customFormat="1" hidden="1" x14ac:dyDescent="0.2">
      <c r="A172" s="315"/>
      <c r="B172" s="321"/>
      <c r="C172" s="504"/>
      <c r="D172" s="505"/>
      <c r="E172" s="312" t="s">
        <v>292</v>
      </c>
      <c r="F172" s="324"/>
      <c r="G172" s="552">
        <f t="shared" si="2"/>
        <v>0</v>
      </c>
      <c r="H172" s="332"/>
      <c r="I172" s="532" t="s">
        <v>526</v>
      </c>
    </row>
    <row r="173" spans="1:14" s="314" customFormat="1" hidden="1" x14ac:dyDescent="0.2">
      <c r="A173" s="315">
        <v>2313</v>
      </c>
      <c r="B173" s="337" t="s">
        <v>351</v>
      </c>
      <c r="C173" s="504">
        <v>1</v>
      </c>
      <c r="D173" s="505">
        <v>3</v>
      </c>
      <c r="E173" s="312" t="s">
        <v>121</v>
      </c>
      <c r="F173" s="328"/>
      <c r="G173" s="552">
        <f t="shared" si="2"/>
        <v>0</v>
      </c>
      <c r="H173" s="332"/>
      <c r="I173" s="532" t="s">
        <v>526</v>
      </c>
    </row>
    <row r="174" spans="1:14" s="314" customFormat="1" ht="36" hidden="1" x14ac:dyDescent="0.2">
      <c r="A174" s="315"/>
      <c r="B174" s="321"/>
      <c r="C174" s="504"/>
      <c r="D174" s="505"/>
      <c r="E174" s="312" t="s">
        <v>291</v>
      </c>
      <c r="F174" s="324"/>
      <c r="G174" s="552">
        <f t="shared" si="2"/>
        <v>0</v>
      </c>
      <c r="H174" s="332"/>
      <c r="I174" s="532" t="s">
        <v>526</v>
      </c>
    </row>
    <row r="175" spans="1:14" s="314" customFormat="1" hidden="1" x14ac:dyDescent="0.2">
      <c r="A175" s="315"/>
      <c r="B175" s="321"/>
      <c r="C175" s="504"/>
      <c r="D175" s="505"/>
      <c r="E175" s="312" t="s">
        <v>292</v>
      </c>
      <c r="F175" s="324"/>
      <c r="G175" s="552">
        <f t="shared" si="2"/>
        <v>0</v>
      </c>
      <c r="H175" s="332"/>
      <c r="I175" s="532" t="s">
        <v>526</v>
      </c>
    </row>
    <row r="176" spans="1:14" s="314" customFormat="1" hidden="1" x14ac:dyDescent="0.2">
      <c r="A176" s="315"/>
      <c r="B176" s="321"/>
      <c r="C176" s="504"/>
      <c r="D176" s="505"/>
      <c r="E176" s="312" t="s">
        <v>292</v>
      </c>
      <c r="F176" s="324"/>
      <c r="G176" s="552">
        <f t="shared" si="2"/>
        <v>0</v>
      </c>
      <c r="H176" s="332"/>
      <c r="I176" s="532" t="s">
        <v>526</v>
      </c>
    </row>
    <row r="177" spans="1:14" s="314" customFormat="1" hidden="1" x14ac:dyDescent="0.2">
      <c r="A177" s="315">
        <v>2320</v>
      </c>
      <c r="B177" s="335" t="s">
        <v>351</v>
      </c>
      <c r="C177" s="502">
        <v>2</v>
      </c>
      <c r="D177" s="503">
        <v>0</v>
      </c>
      <c r="E177" s="318" t="s">
        <v>122</v>
      </c>
      <c r="F177" s="319" t="s">
        <v>596</v>
      </c>
      <c r="G177" s="552">
        <f t="shared" si="2"/>
        <v>0</v>
      </c>
      <c r="H177" s="332"/>
      <c r="I177" s="532" t="s">
        <v>526</v>
      </c>
    </row>
    <row r="178" spans="1:14" s="320" customFormat="1" ht="10.5" hidden="1" customHeight="1" x14ac:dyDescent="0.2">
      <c r="A178" s="315"/>
      <c r="B178" s="305"/>
      <c r="C178" s="502"/>
      <c r="D178" s="503"/>
      <c r="E178" s="312" t="s">
        <v>198</v>
      </c>
      <c r="F178" s="319"/>
      <c r="G178" s="552">
        <f t="shared" si="2"/>
        <v>0</v>
      </c>
      <c r="H178" s="529"/>
      <c r="I178" s="532" t="s">
        <v>526</v>
      </c>
      <c r="J178" s="314"/>
      <c r="K178" s="314"/>
      <c r="L178" s="314"/>
      <c r="M178" s="314"/>
      <c r="N178" s="314"/>
    </row>
    <row r="179" spans="1:14" s="314" customFormat="1" hidden="1" x14ac:dyDescent="0.2">
      <c r="A179" s="315">
        <v>2321</v>
      </c>
      <c r="B179" s="337" t="s">
        <v>351</v>
      </c>
      <c r="C179" s="504">
        <v>2</v>
      </c>
      <c r="D179" s="505">
        <v>1</v>
      </c>
      <c r="E179" s="312" t="s">
        <v>123</v>
      </c>
      <c r="F179" s="328" t="s">
        <v>597</v>
      </c>
      <c r="G179" s="552">
        <f t="shared" si="2"/>
        <v>0</v>
      </c>
      <c r="H179" s="332"/>
      <c r="I179" s="532" t="s">
        <v>526</v>
      </c>
    </row>
    <row r="180" spans="1:14" s="314" customFormat="1" ht="36" hidden="1" x14ac:dyDescent="0.2">
      <c r="A180" s="315"/>
      <c r="B180" s="321"/>
      <c r="C180" s="504"/>
      <c r="D180" s="505"/>
      <c r="E180" s="312" t="s">
        <v>291</v>
      </c>
      <c r="F180" s="324"/>
      <c r="G180" s="552">
        <f t="shared" si="2"/>
        <v>0</v>
      </c>
      <c r="H180" s="332"/>
      <c r="I180" s="532" t="s">
        <v>526</v>
      </c>
    </row>
    <row r="181" spans="1:14" s="314" customFormat="1" hidden="1" x14ac:dyDescent="0.2">
      <c r="A181" s="315"/>
      <c r="B181" s="321"/>
      <c r="C181" s="504"/>
      <c r="D181" s="505"/>
      <c r="E181" s="312" t="s">
        <v>292</v>
      </c>
      <c r="F181" s="324"/>
      <c r="G181" s="552">
        <f t="shared" si="2"/>
        <v>0</v>
      </c>
      <c r="H181" s="332"/>
      <c r="I181" s="532" t="s">
        <v>526</v>
      </c>
    </row>
    <row r="182" spans="1:14" s="314" customFormat="1" hidden="1" x14ac:dyDescent="0.2">
      <c r="A182" s="315"/>
      <c r="B182" s="321"/>
      <c r="C182" s="504"/>
      <c r="D182" s="505"/>
      <c r="E182" s="312" t="s">
        <v>292</v>
      </c>
      <c r="F182" s="324"/>
      <c r="G182" s="552">
        <f t="shared" si="2"/>
        <v>0</v>
      </c>
      <c r="H182" s="332"/>
      <c r="I182" s="532" t="s">
        <v>526</v>
      </c>
    </row>
    <row r="183" spans="1:14" s="314" customFormat="1" ht="24" hidden="1" x14ac:dyDescent="0.2">
      <c r="A183" s="315">
        <v>2330</v>
      </c>
      <c r="B183" s="335" t="s">
        <v>351</v>
      </c>
      <c r="C183" s="502">
        <v>3</v>
      </c>
      <c r="D183" s="503">
        <v>0</v>
      </c>
      <c r="E183" s="318" t="s">
        <v>124</v>
      </c>
      <c r="F183" s="319" t="s">
        <v>598</v>
      </c>
      <c r="G183" s="552">
        <f t="shared" si="2"/>
        <v>0</v>
      </c>
      <c r="H183" s="332"/>
      <c r="I183" s="532" t="s">
        <v>526</v>
      </c>
    </row>
    <row r="184" spans="1:14" s="320" customFormat="1" ht="10.5" hidden="1" customHeight="1" x14ac:dyDescent="0.2">
      <c r="A184" s="315"/>
      <c r="B184" s="305"/>
      <c r="C184" s="502"/>
      <c r="D184" s="503"/>
      <c r="E184" s="312" t="s">
        <v>198</v>
      </c>
      <c r="F184" s="319"/>
      <c r="G184" s="552">
        <f t="shared" si="2"/>
        <v>0</v>
      </c>
      <c r="H184" s="529"/>
      <c r="I184" s="532" t="s">
        <v>526</v>
      </c>
      <c r="J184" s="314"/>
      <c r="K184" s="314"/>
      <c r="L184" s="314"/>
      <c r="M184" s="314"/>
      <c r="N184" s="314"/>
    </row>
    <row r="185" spans="1:14" s="314" customFormat="1" hidden="1" x14ac:dyDescent="0.2">
      <c r="A185" s="315">
        <v>2331</v>
      </c>
      <c r="B185" s="337" t="s">
        <v>351</v>
      </c>
      <c r="C185" s="504">
        <v>3</v>
      </c>
      <c r="D185" s="505">
        <v>1</v>
      </c>
      <c r="E185" s="312" t="s">
        <v>599</v>
      </c>
      <c r="F185" s="328" t="s">
        <v>600</v>
      </c>
      <c r="G185" s="552">
        <f t="shared" si="2"/>
        <v>0</v>
      </c>
      <c r="H185" s="332"/>
      <c r="I185" s="532" t="s">
        <v>526</v>
      </c>
    </row>
    <row r="186" spans="1:14" s="314" customFormat="1" ht="36" hidden="1" x14ac:dyDescent="0.2">
      <c r="A186" s="315"/>
      <c r="B186" s="321"/>
      <c r="C186" s="504"/>
      <c r="D186" s="505"/>
      <c r="E186" s="312" t="s">
        <v>291</v>
      </c>
      <c r="F186" s="324"/>
      <c r="G186" s="552">
        <f t="shared" si="2"/>
        <v>0</v>
      </c>
      <c r="H186" s="332"/>
      <c r="I186" s="532" t="s">
        <v>526</v>
      </c>
    </row>
    <row r="187" spans="1:14" s="314" customFormat="1" hidden="1" x14ac:dyDescent="0.2">
      <c r="A187" s="315"/>
      <c r="B187" s="321"/>
      <c r="C187" s="504"/>
      <c r="D187" s="505"/>
      <c r="E187" s="312" t="s">
        <v>292</v>
      </c>
      <c r="F187" s="324"/>
      <c r="G187" s="552">
        <f t="shared" si="2"/>
        <v>0</v>
      </c>
      <c r="H187" s="332"/>
      <c r="I187" s="532" t="s">
        <v>526</v>
      </c>
    </row>
    <row r="188" spans="1:14" s="314" customFormat="1" hidden="1" x14ac:dyDescent="0.2">
      <c r="A188" s="315"/>
      <c r="B188" s="321"/>
      <c r="C188" s="504"/>
      <c r="D188" s="505"/>
      <c r="E188" s="312" t="s">
        <v>292</v>
      </c>
      <c r="F188" s="324"/>
      <c r="G188" s="552">
        <f t="shared" si="2"/>
        <v>0</v>
      </c>
      <c r="H188" s="332"/>
      <c r="I188" s="532" t="s">
        <v>526</v>
      </c>
    </row>
    <row r="189" spans="1:14" s="314" customFormat="1" hidden="1" x14ac:dyDescent="0.2">
      <c r="A189" s="315">
        <v>2332</v>
      </c>
      <c r="B189" s="337" t="s">
        <v>351</v>
      </c>
      <c r="C189" s="504">
        <v>3</v>
      </c>
      <c r="D189" s="505">
        <v>2</v>
      </c>
      <c r="E189" s="312" t="s">
        <v>125</v>
      </c>
      <c r="F189" s="328"/>
      <c r="G189" s="552">
        <f t="shared" si="2"/>
        <v>0</v>
      </c>
      <c r="H189" s="332"/>
      <c r="I189" s="532" t="s">
        <v>526</v>
      </c>
    </row>
    <row r="190" spans="1:14" s="314" customFormat="1" ht="36" hidden="1" x14ac:dyDescent="0.2">
      <c r="A190" s="315"/>
      <c r="B190" s="321"/>
      <c r="C190" s="504"/>
      <c r="D190" s="505"/>
      <c r="E190" s="312" t="s">
        <v>291</v>
      </c>
      <c r="F190" s="324"/>
      <c r="G190" s="552">
        <f t="shared" si="2"/>
        <v>0</v>
      </c>
      <c r="H190" s="332"/>
      <c r="I190" s="532" t="s">
        <v>526</v>
      </c>
    </row>
    <row r="191" spans="1:14" s="314" customFormat="1" hidden="1" x14ac:dyDescent="0.2">
      <c r="A191" s="315"/>
      <c r="B191" s="321"/>
      <c r="C191" s="504"/>
      <c r="D191" s="505"/>
      <c r="E191" s="312" t="s">
        <v>292</v>
      </c>
      <c r="F191" s="324"/>
      <c r="G191" s="552">
        <f t="shared" si="2"/>
        <v>0</v>
      </c>
      <c r="H191" s="332"/>
      <c r="I191" s="532" t="s">
        <v>526</v>
      </c>
    </row>
    <row r="192" spans="1:14" s="314" customFormat="1" hidden="1" x14ac:dyDescent="0.2">
      <c r="A192" s="315"/>
      <c r="B192" s="321"/>
      <c r="C192" s="504"/>
      <c r="D192" s="505"/>
      <c r="E192" s="312" t="s">
        <v>292</v>
      </c>
      <c r="F192" s="324"/>
      <c r="G192" s="552">
        <f t="shared" si="2"/>
        <v>0</v>
      </c>
      <c r="H192" s="332"/>
      <c r="I192" s="532" t="s">
        <v>526</v>
      </c>
    </row>
    <row r="193" spans="1:14" s="314" customFormat="1" hidden="1" x14ac:dyDescent="0.2">
      <c r="A193" s="315">
        <v>2340</v>
      </c>
      <c r="B193" s="335" t="s">
        <v>351</v>
      </c>
      <c r="C193" s="502">
        <v>4</v>
      </c>
      <c r="D193" s="503">
        <v>0</v>
      </c>
      <c r="E193" s="318" t="s">
        <v>126</v>
      </c>
      <c r="F193" s="328"/>
      <c r="G193" s="552">
        <f t="shared" si="2"/>
        <v>0</v>
      </c>
      <c r="H193" s="332"/>
      <c r="I193" s="532" t="s">
        <v>526</v>
      </c>
    </row>
    <row r="194" spans="1:14" s="320" customFormat="1" ht="10.5" hidden="1" customHeight="1" x14ac:dyDescent="0.2">
      <c r="A194" s="315"/>
      <c r="B194" s="305"/>
      <c r="C194" s="502"/>
      <c r="D194" s="503"/>
      <c r="E194" s="312" t="s">
        <v>198</v>
      </c>
      <c r="F194" s="319"/>
      <c r="G194" s="552">
        <f t="shared" si="2"/>
        <v>0</v>
      </c>
      <c r="H194" s="529"/>
      <c r="I194" s="532" t="s">
        <v>526</v>
      </c>
      <c r="J194" s="314"/>
      <c r="K194" s="314"/>
      <c r="L194" s="314"/>
      <c r="M194" s="314"/>
      <c r="N194" s="314"/>
    </row>
    <row r="195" spans="1:14" s="314" customFormat="1" hidden="1" x14ac:dyDescent="0.2">
      <c r="A195" s="315">
        <v>2341</v>
      </c>
      <c r="B195" s="337" t="s">
        <v>351</v>
      </c>
      <c r="C195" s="504">
        <v>4</v>
      </c>
      <c r="D195" s="505">
        <v>1</v>
      </c>
      <c r="E195" s="312" t="s">
        <v>126</v>
      </c>
      <c r="F195" s="328"/>
      <c r="G195" s="552">
        <f t="shared" si="2"/>
        <v>0</v>
      </c>
      <c r="H195" s="332"/>
      <c r="I195" s="532" t="s">
        <v>526</v>
      </c>
    </row>
    <row r="196" spans="1:14" s="314" customFormat="1" ht="36" hidden="1" x14ac:dyDescent="0.2">
      <c r="A196" s="315"/>
      <c r="B196" s="321"/>
      <c r="C196" s="504"/>
      <c r="D196" s="505"/>
      <c r="E196" s="312" t="s">
        <v>291</v>
      </c>
      <c r="F196" s="324"/>
      <c r="G196" s="552">
        <f t="shared" si="2"/>
        <v>0</v>
      </c>
      <c r="H196" s="332"/>
      <c r="I196" s="532" t="s">
        <v>526</v>
      </c>
    </row>
    <row r="197" spans="1:14" s="314" customFormat="1" hidden="1" x14ac:dyDescent="0.2">
      <c r="A197" s="315"/>
      <c r="B197" s="321"/>
      <c r="C197" s="504"/>
      <c r="D197" s="505"/>
      <c r="E197" s="312" t="s">
        <v>292</v>
      </c>
      <c r="F197" s="324"/>
      <c r="G197" s="552">
        <f t="shared" si="2"/>
        <v>0</v>
      </c>
      <c r="H197" s="332"/>
      <c r="I197" s="532" t="s">
        <v>526</v>
      </c>
    </row>
    <row r="198" spans="1:14" s="314" customFormat="1" hidden="1" x14ac:dyDescent="0.2">
      <c r="A198" s="315"/>
      <c r="B198" s="321"/>
      <c r="C198" s="504"/>
      <c r="D198" s="505"/>
      <c r="E198" s="312" t="s">
        <v>292</v>
      </c>
      <c r="F198" s="324"/>
      <c r="G198" s="552">
        <f t="shared" si="2"/>
        <v>0</v>
      </c>
      <c r="H198" s="332"/>
      <c r="I198" s="532" t="s">
        <v>526</v>
      </c>
    </row>
    <row r="199" spans="1:14" s="314" customFormat="1" hidden="1" x14ac:dyDescent="0.2">
      <c r="A199" s="315">
        <v>2350</v>
      </c>
      <c r="B199" s="335" t="s">
        <v>351</v>
      </c>
      <c r="C199" s="502">
        <v>5</v>
      </c>
      <c r="D199" s="503">
        <v>0</v>
      </c>
      <c r="E199" s="318" t="s">
        <v>601</v>
      </c>
      <c r="F199" s="319" t="s">
        <v>602</v>
      </c>
      <c r="G199" s="552">
        <f t="shared" si="2"/>
        <v>0</v>
      </c>
      <c r="H199" s="332"/>
      <c r="I199" s="532" t="s">
        <v>526</v>
      </c>
    </row>
    <row r="200" spans="1:14" s="320" customFormat="1" ht="10.5" hidden="1" customHeight="1" x14ac:dyDescent="0.2">
      <c r="A200" s="315"/>
      <c r="B200" s="305"/>
      <c r="C200" s="502"/>
      <c r="D200" s="503"/>
      <c r="E200" s="312" t="s">
        <v>198</v>
      </c>
      <c r="F200" s="319"/>
      <c r="G200" s="552">
        <f t="shared" si="2"/>
        <v>0</v>
      </c>
      <c r="H200" s="529"/>
      <c r="I200" s="532" t="s">
        <v>526</v>
      </c>
      <c r="J200" s="314"/>
      <c r="K200" s="314"/>
      <c r="L200" s="314"/>
      <c r="M200" s="314"/>
      <c r="N200" s="314"/>
    </row>
    <row r="201" spans="1:14" s="314" customFormat="1" hidden="1" x14ac:dyDescent="0.2">
      <c r="A201" s="315">
        <v>2351</v>
      </c>
      <c r="B201" s="337" t="s">
        <v>351</v>
      </c>
      <c r="C201" s="504">
        <v>5</v>
      </c>
      <c r="D201" s="505">
        <v>1</v>
      </c>
      <c r="E201" s="312" t="s">
        <v>603</v>
      </c>
      <c r="F201" s="328" t="s">
        <v>602</v>
      </c>
      <c r="G201" s="552">
        <f t="shared" ref="G201:G264" si="3">H201</f>
        <v>0</v>
      </c>
      <c r="H201" s="332"/>
      <c r="I201" s="532" t="s">
        <v>526</v>
      </c>
    </row>
    <row r="202" spans="1:14" s="314" customFormat="1" ht="36" hidden="1" x14ac:dyDescent="0.2">
      <c r="A202" s="315"/>
      <c r="B202" s="321"/>
      <c r="C202" s="504"/>
      <c r="D202" s="505"/>
      <c r="E202" s="312" t="s">
        <v>291</v>
      </c>
      <c r="F202" s="324"/>
      <c r="G202" s="552">
        <f t="shared" si="3"/>
        <v>0</v>
      </c>
      <c r="H202" s="332"/>
      <c r="I202" s="532" t="s">
        <v>526</v>
      </c>
    </row>
    <row r="203" spans="1:14" s="314" customFormat="1" hidden="1" x14ac:dyDescent="0.2">
      <c r="A203" s="315"/>
      <c r="B203" s="321"/>
      <c r="C203" s="504"/>
      <c r="D203" s="505"/>
      <c r="E203" s="312" t="s">
        <v>292</v>
      </c>
      <c r="F203" s="324"/>
      <c r="G203" s="552">
        <f t="shared" si="3"/>
        <v>0</v>
      </c>
      <c r="H203" s="332"/>
      <c r="I203" s="532" t="s">
        <v>526</v>
      </c>
    </row>
    <row r="204" spans="1:14" s="314" customFormat="1" hidden="1" x14ac:dyDescent="0.2">
      <c r="A204" s="315"/>
      <c r="B204" s="321"/>
      <c r="C204" s="504"/>
      <c r="D204" s="505"/>
      <c r="E204" s="312" t="s">
        <v>292</v>
      </c>
      <c r="F204" s="324"/>
      <c r="G204" s="552">
        <f t="shared" si="3"/>
        <v>0</v>
      </c>
      <c r="H204" s="332"/>
      <c r="I204" s="532" t="s">
        <v>526</v>
      </c>
    </row>
    <row r="205" spans="1:14" s="314" customFormat="1" ht="36" hidden="1" x14ac:dyDescent="0.2">
      <c r="A205" s="315">
        <v>2360</v>
      </c>
      <c r="B205" s="335" t="s">
        <v>351</v>
      </c>
      <c r="C205" s="502">
        <v>6</v>
      </c>
      <c r="D205" s="503">
        <v>0</v>
      </c>
      <c r="E205" s="318" t="s">
        <v>231</v>
      </c>
      <c r="F205" s="319" t="s">
        <v>604</v>
      </c>
      <c r="G205" s="552">
        <f t="shared" si="3"/>
        <v>0</v>
      </c>
      <c r="H205" s="332"/>
      <c r="I205" s="532" t="s">
        <v>526</v>
      </c>
    </row>
    <row r="206" spans="1:14" s="320" customFormat="1" ht="10.5" hidden="1" customHeight="1" x14ac:dyDescent="0.2">
      <c r="A206" s="315"/>
      <c r="B206" s="305"/>
      <c r="C206" s="502"/>
      <c r="D206" s="503"/>
      <c r="E206" s="312" t="s">
        <v>198</v>
      </c>
      <c r="F206" s="319"/>
      <c r="G206" s="552">
        <f t="shared" si="3"/>
        <v>0</v>
      </c>
      <c r="H206" s="529"/>
      <c r="I206" s="532" t="s">
        <v>526</v>
      </c>
      <c r="J206" s="314"/>
      <c r="K206" s="314"/>
      <c r="L206" s="314"/>
      <c r="M206" s="314"/>
      <c r="N206" s="314"/>
    </row>
    <row r="207" spans="1:14" s="314" customFormat="1" ht="24" hidden="1" x14ac:dyDescent="0.2">
      <c r="A207" s="315">
        <v>2361</v>
      </c>
      <c r="B207" s="337" t="s">
        <v>351</v>
      </c>
      <c r="C207" s="504">
        <v>6</v>
      </c>
      <c r="D207" s="505">
        <v>1</v>
      </c>
      <c r="E207" s="312" t="s">
        <v>231</v>
      </c>
      <c r="F207" s="328" t="s">
        <v>605</v>
      </c>
      <c r="G207" s="552">
        <f t="shared" si="3"/>
        <v>0</v>
      </c>
      <c r="H207" s="332"/>
      <c r="I207" s="532" t="s">
        <v>526</v>
      </c>
    </row>
    <row r="208" spans="1:14" s="314" customFormat="1" ht="36" hidden="1" x14ac:dyDescent="0.2">
      <c r="A208" s="315"/>
      <c r="B208" s="321"/>
      <c r="C208" s="504"/>
      <c r="D208" s="505"/>
      <c r="E208" s="312" t="s">
        <v>291</v>
      </c>
      <c r="F208" s="324"/>
      <c r="G208" s="552">
        <f t="shared" si="3"/>
        <v>0</v>
      </c>
      <c r="H208" s="332"/>
      <c r="I208" s="532" t="s">
        <v>526</v>
      </c>
    </row>
    <row r="209" spans="1:14" s="314" customFormat="1" hidden="1" x14ac:dyDescent="0.2">
      <c r="A209" s="315"/>
      <c r="B209" s="321"/>
      <c r="C209" s="504"/>
      <c r="D209" s="505"/>
      <c r="E209" s="312" t="s">
        <v>292</v>
      </c>
      <c r="F209" s="324"/>
      <c r="G209" s="552">
        <f t="shared" si="3"/>
        <v>0</v>
      </c>
      <c r="H209" s="332"/>
      <c r="I209" s="532" t="s">
        <v>526</v>
      </c>
    </row>
    <row r="210" spans="1:14" s="314" customFormat="1" hidden="1" x14ac:dyDescent="0.2">
      <c r="A210" s="315"/>
      <c r="B210" s="321"/>
      <c r="C210" s="504"/>
      <c r="D210" s="505"/>
      <c r="E210" s="312" t="s">
        <v>292</v>
      </c>
      <c r="F210" s="324"/>
      <c r="G210" s="552">
        <f t="shared" si="3"/>
        <v>0</v>
      </c>
      <c r="H210" s="332"/>
      <c r="I210" s="532" t="s">
        <v>526</v>
      </c>
    </row>
    <row r="211" spans="1:14" s="314" customFormat="1" ht="28.5" hidden="1" x14ac:dyDescent="0.2">
      <c r="A211" s="315">
        <v>2370</v>
      </c>
      <c r="B211" s="335" t="s">
        <v>351</v>
      </c>
      <c r="C211" s="502">
        <v>7</v>
      </c>
      <c r="D211" s="503">
        <v>0</v>
      </c>
      <c r="E211" s="318" t="s">
        <v>233</v>
      </c>
      <c r="F211" s="319" t="s">
        <v>606</v>
      </c>
      <c r="G211" s="552">
        <f t="shared" si="3"/>
        <v>0</v>
      </c>
      <c r="H211" s="332"/>
      <c r="I211" s="532" t="s">
        <v>526</v>
      </c>
    </row>
    <row r="212" spans="1:14" s="320" customFormat="1" ht="10.5" hidden="1" customHeight="1" x14ac:dyDescent="0.2">
      <c r="A212" s="315"/>
      <c r="B212" s="305"/>
      <c r="C212" s="502"/>
      <c r="D212" s="503"/>
      <c r="E212" s="312" t="s">
        <v>198</v>
      </c>
      <c r="F212" s="319"/>
      <c r="G212" s="552">
        <f t="shared" si="3"/>
        <v>0</v>
      </c>
      <c r="H212" s="529"/>
      <c r="I212" s="532" t="s">
        <v>526</v>
      </c>
      <c r="J212" s="314"/>
      <c r="K212" s="314"/>
      <c r="L212" s="314"/>
      <c r="M212" s="314"/>
      <c r="N212" s="314"/>
    </row>
    <row r="213" spans="1:14" s="314" customFormat="1" ht="24" hidden="1" x14ac:dyDescent="0.2">
      <c r="A213" s="315">
        <v>2371</v>
      </c>
      <c r="B213" s="337" t="s">
        <v>351</v>
      </c>
      <c r="C213" s="504">
        <v>7</v>
      </c>
      <c r="D213" s="505">
        <v>1</v>
      </c>
      <c r="E213" s="312" t="s">
        <v>233</v>
      </c>
      <c r="F213" s="328" t="s">
        <v>607</v>
      </c>
      <c r="G213" s="552">
        <f t="shared" si="3"/>
        <v>0</v>
      </c>
      <c r="H213" s="332"/>
      <c r="I213" s="532" t="s">
        <v>526</v>
      </c>
    </row>
    <row r="214" spans="1:14" s="314" customFormat="1" ht="36" hidden="1" x14ac:dyDescent="0.2">
      <c r="A214" s="315"/>
      <c r="B214" s="321"/>
      <c r="C214" s="504"/>
      <c r="D214" s="505"/>
      <c r="E214" s="312" t="s">
        <v>291</v>
      </c>
      <c r="F214" s="324"/>
      <c r="G214" s="552">
        <f t="shared" si="3"/>
        <v>0</v>
      </c>
      <c r="H214" s="332"/>
      <c r="I214" s="532" t="s">
        <v>526</v>
      </c>
    </row>
    <row r="215" spans="1:14" s="314" customFormat="1" hidden="1" x14ac:dyDescent="0.2">
      <c r="A215" s="315"/>
      <c r="B215" s="321"/>
      <c r="C215" s="504"/>
      <c r="D215" s="505"/>
      <c r="E215" s="312" t="s">
        <v>292</v>
      </c>
      <c r="F215" s="324"/>
      <c r="G215" s="552">
        <f t="shared" si="3"/>
        <v>0</v>
      </c>
      <c r="H215" s="332"/>
      <c r="I215" s="532" t="s">
        <v>526</v>
      </c>
    </row>
    <row r="216" spans="1:14" s="314" customFormat="1" hidden="1" x14ac:dyDescent="0.2">
      <c r="A216" s="315"/>
      <c r="B216" s="321"/>
      <c r="C216" s="504"/>
      <c r="D216" s="505"/>
      <c r="E216" s="312" t="s">
        <v>292</v>
      </c>
      <c r="F216" s="324"/>
      <c r="G216" s="552">
        <f t="shared" si="3"/>
        <v>0</v>
      </c>
      <c r="H216" s="332"/>
      <c r="I216" s="532" t="s">
        <v>526</v>
      </c>
    </row>
    <row r="217" spans="1:14" s="310" customFormat="1" ht="40.5" customHeight="1" x14ac:dyDescent="0.2">
      <c r="A217" s="330">
        <v>2200</v>
      </c>
      <c r="B217" s="305" t="s">
        <v>350</v>
      </c>
      <c r="C217" s="316">
        <v>0</v>
      </c>
      <c r="D217" s="317">
        <v>0</v>
      </c>
      <c r="E217" s="308" t="s">
        <v>35</v>
      </c>
      <c r="F217" s="331" t="s">
        <v>574</v>
      </c>
      <c r="G217" s="552">
        <f t="shared" si="3"/>
        <v>3860</v>
      </c>
      <c r="H217" s="339">
        <f>H219</f>
        <v>3860</v>
      </c>
      <c r="I217" s="532" t="s">
        <v>526</v>
      </c>
      <c r="J217" s="314"/>
      <c r="K217" s="314"/>
      <c r="L217" s="314"/>
      <c r="M217" s="314"/>
      <c r="N217" s="314"/>
    </row>
    <row r="218" spans="1:14" s="314" customFormat="1" ht="11.25" customHeight="1" x14ac:dyDescent="0.2">
      <c r="A218" s="311"/>
      <c r="B218" s="305"/>
      <c r="C218" s="306"/>
      <c r="D218" s="307"/>
      <c r="E218" s="312" t="s">
        <v>197</v>
      </c>
      <c r="F218" s="313"/>
      <c r="G218" s="552"/>
      <c r="H218" s="332"/>
      <c r="I218" s="532" t="s">
        <v>526</v>
      </c>
    </row>
    <row r="219" spans="1:14" s="314" customFormat="1" x14ac:dyDescent="0.2">
      <c r="A219" s="315">
        <v>2220</v>
      </c>
      <c r="B219" s="305" t="s">
        <v>350</v>
      </c>
      <c r="C219" s="316">
        <v>2</v>
      </c>
      <c r="D219" s="317">
        <v>0</v>
      </c>
      <c r="E219" s="318" t="s">
        <v>579</v>
      </c>
      <c r="F219" s="334" t="s">
        <v>580</v>
      </c>
      <c r="G219" s="552">
        <f t="shared" si="3"/>
        <v>3860</v>
      </c>
      <c r="H219" s="339">
        <f>H221</f>
        <v>3860</v>
      </c>
      <c r="I219" s="532" t="s">
        <v>526</v>
      </c>
    </row>
    <row r="220" spans="1:14" s="320" customFormat="1" ht="10.5" customHeight="1" x14ac:dyDescent="0.2">
      <c r="A220" s="315"/>
      <c r="B220" s="305"/>
      <c r="C220" s="316"/>
      <c r="D220" s="317"/>
      <c r="E220" s="312" t="s">
        <v>198</v>
      </c>
      <c r="F220" s="319"/>
      <c r="G220" s="552"/>
      <c r="H220" s="531"/>
      <c r="I220" s="532" t="s">
        <v>526</v>
      </c>
      <c r="J220" s="314"/>
      <c r="K220" s="314"/>
      <c r="L220" s="314"/>
      <c r="M220" s="314"/>
      <c r="N220" s="314"/>
    </row>
    <row r="221" spans="1:14" s="314" customFormat="1" x14ac:dyDescent="0.2">
      <c r="A221" s="315">
        <v>2221</v>
      </c>
      <c r="B221" s="321" t="s">
        <v>350</v>
      </c>
      <c r="C221" s="322">
        <v>2</v>
      </c>
      <c r="D221" s="323">
        <v>1</v>
      </c>
      <c r="E221" s="312" t="s">
        <v>581</v>
      </c>
      <c r="F221" s="328" t="s">
        <v>582</v>
      </c>
      <c r="G221" s="552">
        <f t="shared" si="3"/>
        <v>3860</v>
      </c>
      <c r="H221" s="339">
        <f>H223+H224+H225+H226</f>
        <v>3860</v>
      </c>
      <c r="I221" s="532" t="s">
        <v>526</v>
      </c>
    </row>
    <row r="222" spans="1:14" s="314" customFormat="1" ht="36" x14ac:dyDescent="0.2">
      <c r="A222" s="315"/>
      <c r="B222" s="321"/>
      <c r="C222" s="322"/>
      <c r="D222" s="323"/>
      <c r="E222" s="312" t="s">
        <v>291</v>
      </c>
      <c r="F222" s="328"/>
      <c r="G222" s="552"/>
      <c r="H222" s="332"/>
      <c r="I222" s="532" t="s">
        <v>526</v>
      </c>
    </row>
    <row r="223" spans="1:14" s="314" customFormat="1" ht="15.75" thickBot="1" x14ac:dyDescent="0.25">
      <c r="A223" s="315"/>
      <c r="B223" s="321"/>
      <c r="C223" s="504"/>
      <c r="D223" s="505"/>
      <c r="E223" s="509" t="s">
        <v>158</v>
      </c>
      <c r="F223" s="324"/>
      <c r="G223" s="552">
        <f t="shared" si="3"/>
        <v>900</v>
      </c>
      <c r="H223" s="332">
        <v>900</v>
      </c>
      <c r="I223" s="532" t="s">
        <v>526</v>
      </c>
    </row>
    <row r="224" spans="1:14" s="314" customFormat="1" x14ac:dyDescent="0.2">
      <c r="A224" s="315"/>
      <c r="B224" s="321"/>
      <c r="C224" s="322"/>
      <c r="D224" s="323"/>
      <c r="E224" s="384" t="s">
        <v>159</v>
      </c>
      <c r="F224" s="328"/>
      <c r="G224" s="552">
        <f t="shared" si="3"/>
        <v>500</v>
      </c>
      <c r="H224" s="339">
        <v>500</v>
      </c>
      <c r="I224" s="532" t="s">
        <v>526</v>
      </c>
    </row>
    <row r="225" spans="1:14" s="314" customFormat="1" x14ac:dyDescent="0.2">
      <c r="A225" s="315"/>
      <c r="B225" s="321"/>
      <c r="C225" s="322"/>
      <c r="D225" s="323"/>
      <c r="E225" s="410" t="s">
        <v>171</v>
      </c>
      <c r="F225" s="328"/>
      <c r="G225" s="552">
        <f t="shared" si="3"/>
        <v>560</v>
      </c>
      <c r="H225" s="339">
        <v>560</v>
      </c>
      <c r="I225" s="532" t="s">
        <v>526</v>
      </c>
    </row>
    <row r="226" spans="1:14" s="314" customFormat="1" ht="15.75" thickBot="1" x14ac:dyDescent="0.25">
      <c r="A226" s="315"/>
      <c r="B226" s="321"/>
      <c r="C226" s="322"/>
      <c r="D226" s="323"/>
      <c r="E226" s="401" t="s">
        <v>175</v>
      </c>
      <c r="F226" s="328"/>
      <c r="G226" s="552">
        <f t="shared" si="3"/>
        <v>1900</v>
      </c>
      <c r="H226" s="339">
        <v>1900</v>
      </c>
      <c r="I226" s="532" t="s">
        <v>526</v>
      </c>
    </row>
    <row r="227" spans="1:14" s="310" customFormat="1" ht="52.5" customHeight="1" x14ac:dyDescent="0.2">
      <c r="A227" s="330">
        <v>2400</v>
      </c>
      <c r="B227" s="335" t="s">
        <v>355</v>
      </c>
      <c r="C227" s="502">
        <v>0</v>
      </c>
      <c r="D227" s="503">
        <v>0</v>
      </c>
      <c r="E227" s="336" t="s">
        <v>37</v>
      </c>
      <c r="F227" s="331" t="s">
        <v>608</v>
      </c>
      <c r="G227" s="552">
        <f t="shared" si="3"/>
        <v>29560</v>
      </c>
      <c r="H227" s="531">
        <f>H239+H250+H246</f>
        <v>29560</v>
      </c>
      <c r="I227" s="532" t="s">
        <v>526</v>
      </c>
      <c r="J227" s="314"/>
      <c r="K227" s="314"/>
      <c r="L227" s="314"/>
      <c r="M227" s="314"/>
      <c r="N227" s="314"/>
    </row>
    <row r="228" spans="1:14" s="314" customFormat="1" ht="11.25" customHeight="1" x14ac:dyDescent="0.2">
      <c r="A228" s="311"/>
      <c r="B228" s="305"/>
      <c r="C228" s="500"/>
      <c r="D228" s="501"/>
      <c r="E228" s="312" t="s">
        <v>197</v>
      </c>
      <c r="F228" s="313"/>
      <c r="G228" s="552"/>
      <c r="H228" s="332"/>
      <c r="I228" s="532" t="s">
        <v>526</v>
      </c>
    </row>
    <row r="229" spans="1:14" s="314" customFormat="1" ht="28.5" hidden="1" x14ac:dyDescent="0.2">
      <c r="A229" s="315">
        <v>2410</v>
      </c>
      <c r="B229" s="335" t="s">
        <v>355</v>
      </c>
      <c r="C229" s="502">
        <v>1</v>
      </c>
      <c r="D229" s="503">
        <v>0</v>
      </c>
      <c r="E229" s="318" t="s">
        <v>609</v>
      </c>
      <c r="F229" s="319" t="s">
        <v>612</v>
      </c>
      <c r="G229" s="552">
        <f t="shared" si="3"/>
        <v>0</v>
      </c>
      <c r="H229" s="332"/>
      <c r="I229" s="532" t="s">
        <v>526</v>
      </c>
    </row>
    <row r="230" spans="1:14" s="320" customFormat="1" ht="10.5" hidden="1" customHeight="1" x14ac:dyDescent="0.2">
      <c r="A230" s="315"/>
      <c r="B230" s="305"/>
      <c r="C230" s="502"/>
      <c r="D230" s="503"/>
      <c r="E230" s="312" t="s">
        <v>198</v>
      </c>
      <c r="F230" s="319"/>
      <c r="G230" s="552">
        <f t="shared" si="3"/>
        <v>0</v>
      </c>
      <c r="H230" s="529"/>
      <c r="I230" s="532" t="s">
        <v>526</v>
      </c>
      <c r="J230" s="314"/>
      <c r="K230" s="314"/>
      <c r="L230" s="314"/>
      <c r="M230" s="314"/>
      <c r="N230" s="314"/>
    </row>
    <row r="231" spans="1:14" s="314" customFormat="1" ht="24" hidden="1" x14ac:dyDescent="0.2">
      <c r="A231" s="315">
        <v>2411</v>
      </c>
      <c r="B231" s="337" t="s">
        <v>355</v>
      </c>
      <c r="C231" s="504">
        <v>1</v>
      </c>
      <c r="D231" s="505">
        <v>1</v>
      </c>
      <c r="E231" s="312" t="s">
        <v>613</v>
      </c>
      <c r="F231" s="324" t="s">
        <v>614</v>
      </c>
      <c r="G231" s="552">
        <f t="shared" si="3"/>
        <v>0</v>
      </c>
      <c r="H231" s="332"/>
      <c r="I231" s="532" t="s">
        <v>526</v>
      </c>
    </row>
    <row r="232" spans="1:14" s="314" customFormat="1" ht="36" hidden="1" x14ac:dyDescent="0.2">
      <c r="A232" s="315"/>
      <c r="B232" s="321"/>
      <c r="C232" s="504"/>
      <c r="D232" s="505"/>
      <c r="E232" s="312" t="s">
        <v>291</v>
      </c>
      <c r="F232" s="324"/>
      <c r="G232" s="552">
        <f t="shared" si="3"/>
        <v>0</v>
      </c>
      <c r="H232" s="332"/>
      <c r="I232" s="532" t="s">
        <v>526</v>
      </c>
    </row>
    <row r="233" spans="1:14" s="314" customFormat="1" hidden="1" x14ac:dyDescent="0.2">
      <c r="A233" s="315"/>
      <c r="B233" s="321"/>
      <c r="C233" s="504"/>
      <c r="D233" s="505"/>
      <c r="E233" s="312" t="s">
        <v>292</v>
      </c>
      <c r="F233" s="324"/>
      <c r="G233" s="552">
        <f t="shared" si="3"/>
        <v>0</v>
      </c>
      <c r="H233" s="332"/>
      <c r="I233" s="532" t="s">
        <v>526</v>
      </c>
    </row>
    <row r="234" spans="1:14" s="314" customFormat="1" hidden="1" x14ac:dyDescent="0.2">
      <c r="A234" s="315"/>
      <c r="B234" s="321"/>
      <c r="C234" s="504"/>
      <c r="D234" s="505"/>
      <c r="E234" s="312" t="s">
        <v>292</v>
      </c>
      <c r="F234" s="324"/>
      <c r="G234" s="552">
        <f t="shared" si="3"/>
        <v>0</v>
      </c>
      <c r="H234" s="332"/>
      <c r="I234" s="532" t="s">
        <v>526</v>
      </c>
    </row>
    <row r="235" spans="1:14" s="314" customFormat="1" ht="24" hidden="1" x14ac:dyDescent="0.2">
      <c r="A235" s="315">
        <v>2412</v>
      </c>
      <c r="B235" s="337" t="s">
        <v>355</v>
      </c>
      <c r="C235" s="504">
        <v>1</v>
      </c>
      <c r="D235" s="505">
        <v>2</v>
      </c>
      <c r="E235" s="312" t="s">
        <v>615</v>
      </c>
      <c r="F235" s="328" t="s">
        <v>616</v>
      </c>
      <c r="G235" s="552">
        <f t="shared" si="3"/>
        <v>0</v>
      </c>
      <c r="H235" s="332"/>
      <c r="I235" s="532" t="s">
        <v>526</v>
      </c>
    </row>
    <row r="236" spans="1:14" s="314" customFormat="1" ht="36" hidden="1" x14ac:dyDescent="0.2">
      <c r="A236" s="315"/>
      <c r="B236" s="321"/>
      <c r="C236" s="504"/>
      <c r="D236" s="505"/>
      <c r="E236" s="312" t="s">
        <v>291</v>
      </c>
      <c r="F236" s="324"/>
      <c r="G236" s="552">
        <f t="shared" si="3"/>
        <v>0</v>
      </c>
      <c r="H236" s="332"/>
      <c r="I236" s="532" t="s">
        <v>526</v>
      </c>
    </row>
    <row r="237" spans="1:14" s="314" customFormat="1" hidden="1" x14ac:dyDescent="0.2">
      <c r="A237" s="315"/>
      <c r="B237" s="321"/>
      <c r="C237" s="504"/>
      <c r="D237" s="505"/>
      <c r="E237" s="312" t="s">
        <v>292</v>
      </c>
      <c r="F237" s="324"/>
      <c r="G237" s="552">
        <f t="shared" si="3"/>
        <v>0</v>
      </c>
      <c r="H237" s="332"/>
      <c r="I237" s="532" t="s">
        <v>526</v>
      </c>
    </row>
    <row r="238" spans="1:14" s="314" customFormat="1" hidden="1" x14ac:dyDescent="0.2">
      <c r="A238" s="315"/>
      <c r="B238" s="321"/>
      <c r="C238" s="504"/>
      <c r="D238" s="505"/>
      <c r="E238" s="312" t="s">
        <v>292</v>
      </c>
      <c r="F238" s="324"/>
      <c r="G238" s="552">
        <f t="shared" si="3"/>
        <v>0</v>
      </c>
      <c r="H238" s="332"/>
      <c r="I238" s="532" t="s">
        <v>526</v>
      </c>
    </row>
    <row r="239" spans="1:14" s="314" customFormat="1" ht="24" x14ac:dyDescent="0.2">
      <c r="A239" s="315">
        <v>2420</v>
      </c>
      <c r="B239" s="335" t="s">
        <v>355</v>
      </c>
      <c r="C239" s="316">
        <v>2</v>
      </c>
      <c r="D239" s="317">
        <v>0</v>
      </c>
      <c r="E239" s="318" t="s">
        <v>617</v>
      </c>
      <c r="F239" s="319" t="s">
        <v>618</v>
      </c>
      <c r="G239" s="552">
        <f t="shared" si="3"/>
        <v>5060</v>
      </c>
      <c r="H239" s="531">
        <f>H241</f>
        <v>5060</v>
      </c>
      <c r="I239" s="532" t="s">
        <v>526</v>
      </c>
    </row>
    <row r="240" spans="1:14" s="320" customFormat="1" ht="10.5" customHeight="1" x14ac:dyDescent="0.2">
      <c r="A240" s="315"/>
      <c r="B240" s="305"/>
      <c r="C240" s="316"/>
      <c r="D240" s="317"/>
      <c r="E240" s="312" t="s">
        <v>198</v>
      </c>
      <c r="F240" s="319"/>
      <c r="G240" s="552"/>
      <c r="H240" s="531"/>
      <c r="I240" s="532" t="s">
        <v>526</v>
      </c>
      <c r="J240" s="314"/>
      <c r="K240" s="314"/>
      <c r="L240" s="314"/>
      <c r="M240" s="314"/>
      <c r="N240" s="314"/>
    </row>
    <row r="241" spans="1:14" s="314" customFormat="1" x14ac:dyDescent="0.2">
      <c r="A241" s="315">
        <v>2421</v>
      </c>
      <c r="B241" s="337" t="s">
        <v>355</v>
      </c>
      <c r="C241" s="322">
        <v>2</v>
      </c>
      <c r="D241" s="323">
        <v>1</v>
      </c>
      <c r="E241" s="506" t="s">
        <v>619</v>
      </c>
      <c r="F241" s="328" t="s">
        <v>620</v>
      </c>
      <c r="G241" s="552">
        <f t="shared" si="3"/>
        <v>5060</v>
      </c>
      <c r="H241" s="531">
        <f>H243+H244+H245</f>
        <v>5060</v>
      </c>
      <c r="I241" s="532" t="s">
        <v>526</v>
      </c>
    </row>
    <row r="242" spans="1:14" s="314" customFormat="1" ht="36" x14ac:dyDescent="0.2">
      <c r="A242" s="315"/>
      <c r="B242" s="337"/>
      <c r="C242" s="322"/>
      <c r="D242" s="323"/>
      <c r="E242" s="312" t="s">
        <v>291</v>
      </c>
      <c r="F242" s="328"/>
      <c r="G242" s="552"/>
      <c r="H242" s="332"/>
      <c r="I242" s="532" t="s">
        <v>526</v>
      </c>
    </row>
    <row r="243" spans="1:14" s="314" customFormat="1" ht="24" x14ac:dyDescent="0.2">
      <c r="A243" s="315"/>
      <c r="B243" s="337"/>
      <c r="C243" s="322"/>
      <c r="D243" s="323"/>
      <c r="E243" s="410" t="s">
        <v>184</v>
      </c>
      <c r="F243" s="328"/>
      <c r="G243" s="552">
        <f t="shared" si="3"/>
        <v>2500</v>
      </c>
      <c r="H243" s="339">
        <v>2500</v>
      </c>
      <c r="I243" s="532" t="s">
        <v>526</v>
      </c>
    </row>
    <row r="244" spans="1:14" s="314" customFormat="1" ht="26.25" customHeight="1" thickBot="1" x14ac:dyDescent="0.25">
      <c r="A244" s="315"/>
      <c r="B244" s="321"/>
      <c r="C244" s="504"/>
      <c r="D244" s="505"/>
      <c r="E244" s="509" t="s">
        <v>158</v>
      </c>
      <c r="F244" s="324"/>
      <c r="G244" s="552">
        <f t="shared" si="3"/>
        <v>560</v>
      </c>
      <c r="H244" s="338">
        <v>560</v>
      </c>
      <c r="I244" s="548" t="s">
        <v>526</v>
      </c>
    </row>
    <row r="245" spans="1:14" s="314" customFormat="1" ht="15.75" thickBot="1" x14ac:dyDescent="0.25">
      <c r="A245" s="315"/>
      <c r="B245" s="337"/>
      <c r="C245" s="322"/>
      <c r="D245" s="323"/>
      <c r="E245" s="509" t="s">
        <v>981</v>
      </c>
      <c r="F245" s="328"/>
      <c r="G245" s="552">
        <f t="shared" si="3"/>
        <v>2000</v>
      </c>
      <c r="H245" s="338">
        <f>2500-500</f>
        <v>2000</v>
      </c>
      <c r="I245" s="548" t="s">
        <v>526</v>
      </c>
    </row>
    <row r="246" spans="1:14" s="314" customFormat="1" x14ac:dyDescent="0.2">
      <c r="A246" s="315">
        <v>2430</v>
      </c>
      <c r="B246" s="335" t="s">
        <v>355</v>
      </c>
      <c r="C246" s="316">
        <v>3</v>
      </c>
      <c r="D246" s="317">
        <v>0</v>
      </c>
      <c r="E246" s="318" t="s">
        <v>625</v>
      </c>
      <c r="F246" s="319" t="s">
        <v>626</v>
      </c>
      <c r="G246" s="552">
        <f t="shared" si="3"/>
        <v>2500</v>
      </c>
      <c r="H246" s="551">
        <f>H247</f>
        <v>2500</v>
      </c>
      <c r="I246" s="548" t="s">
        <v>526</v>
      </c>
    </row>
    <row r="247" spans="1:14" s="314" customFormat="1" x14ac:dyDescent="0.2">
      <c r="A247" s="315">
        <v>2436</v>
      </c>
      <c r="B247" s="337" t="s">
        <v>355</v>
      </c>
      <c r="C247" s="322">
        <v>3</v>
      </c>
      <c r="D247" s="323">
        <v>6</v>
      </c>
      <c r="E247" s="312" t="s">
        <v>637</v>
      </c>
      <c r="F247" s="328" t="s">
        <v>638</v>
      </c>
      <c r="G247" s="552">
        <f t="shared" si="3"/>
        <v>2500</v>
      </c>
      <c r="H247" s="333">
        <f>H249</f>
        <v>2500</v>
      </c>
      <c r="I247" s="548" t="s">
        <v>526</v>
      </c>
    </row>
    <row r="248" spans="1:14" s="314" customFormat="1" ht="36" x14ac:dyDescent="0.2">
      <c r="A248" s="315"/>
      <c r="B248" s="337"/>
      <c r="C248" s="322"/>
      <c r="D248" s="323"/>
      <c r="E248" s="312" t="s">
        <v>291</v>
      </c>
      <c r="F248" s="328"/>
      <c r="G248" s="552"/>
      <c r="H248" s="333"/>
      <c r="I248" s="548" t="s">
        <v>526</v>
      </c>
    </row>
    <row r="249" spans="1:14" s="314" customFormat="1" ht="15.75" thickBot="1" x14ac:dyDescent="0.25">
      <c r="A249" s="315"/>
      <c r="B249" s="337"/>
      <c r="C249" s="322"/>
      <c r="D249" s="323"/>
      <c r="E249" s="509" t="s">
        <v>981</v>
      </c>
      <c r="F249" s="328"/>
      <c r="G249" s="552">
        <f t="shared" si="3"/>
        <v>2500</v>
      </c>
      <c r="H249" s="333">
        <f>3000-500</f>
        <v>2500</v>
      </c>
      <c r="I249" s="548" t="s">
        <v>526</v>
      </c>
    </row>
    <row r="250" spans="1:14" s="314" customFormat="1" x14ac:dyDescent="0.2">
      <c r="A250" s="315">
        <v>2450</v>
      </c>
      <c r="B250" s="335" t="s">
        <v>355</v>
      </c>
      <c r="C250" s="502">
        <v>5</v>
      </c>
      <c r="D250" s="503">
        <v>0</v>
      </c>
      <c r="E250" s="318" t="s">
        <v>647</v>
      </c>
      <c r="F250" s="334" t="s">
        <v>648</v>
      </c>
      <c r="G250" s="552">
        <f t="shared" si="3"/>
        <v>22000</v>
      </c>
      <c r="H250" s="550">
        <f>H251</f>
        <v>22000</v>
      </c>
      <c r="I250" s="548" t="s">
        <v>526</v>
      </c>
    </row>
    <row r="251" spans="1:14" s="314" customFormat="1" x14ac:dyDescent="0.2">
      <c r="A251" s="315">
        <v>2451</v>
      </c>
      <c r="B251" s="337" t="s">
        <v>355</v>
      </c>
      <c r="C251" s="322" t="s">
        <v>357</v>
      </c>
      <c r="D251" s="323" t="s">
        <v>349</v>
      </c>
      <c r="E251" s="506" t="s">
        <v>967</v>
      </c>
      <c r="F251" s="328"/>
      <c r="G251" s="552">
        <f t="shared" si="3"/>
        <v>22000</v>
      </c>
      <c r="H251" s="549">
        <f>H253+H252+H255+H254</f>
        <v>22000</v>
      </c>
      <c r="I251" s="548" t="s">
        <v>526</v>
      </c>
    </row>
    <row r="252" spans="1:14" s="314" customFormat="1" x14ac:dyDescent="0.2">
      <c r="A252" s="315"/>
      <c r="B252" s="337"/>
      <c r="C252" s="322"/>
      <c r="D252" s="323"/>
      <c r="E252" s="410" t="s">
        <v>145</v>
      </c>
      <c r="F252" s="328"/>
      <c r="G252" s="552">
        <f t="shared" si="3"/>
        <v>300</v>
      </c>
      <c r="H252" s="556">
        <v>300</v>
      </c>
      <c r="I252" s="548" t="s">
        <v>526</v>
      </c>
    </row>
    <row r="253" spans="1:14" s="314" customFormat="1" ht="24" x14ac:dyDescent="0.2">
      <c r="A253" s="315"/>
      <c r="B253" s="337"/>
      <c r="C253" s="322"/>
      <c r="D253" s="323"/>
      <c r="E253" s="410" t="s">
        <v>184</v>
      </c>
      <c r="F253" s="328"/>
      <c r="G253" s="552">
        <f t="shared" si="3"/>
        <v>21700</v>
      </c>
      <c r="H253" s="338">
        <v>21700</v>
      </c>
      <c r="I253" s="548" t="s">
        <v>526</v>
      </c>
    </row>
    <row r="254" spans="1:14" s="314" customFormat="1" x14ac:dyDescent="0.2">
      <c r="A254" s="315"/>
      <c r="B254" s="337"/>
      <c r="C254" s="322"/>
      <c r="D254" s="323"/>
      <c r="E254" s="410" t="s">
        <v>988</v>
      </c>
      <c r="F254" s="328"/>
      <c r="G254" s="552">
        <f t="shared" si="3"/>
        <v>0</v>
      </c>
      <c r="H254" s="338"/>
      <c r="I254" s="548" t="s">
        <v>526</v>
      </c>
    </row>
    <row r="255" spans="1:14" s="314" customFormat="1" x14ac:dyDescent="0.2">
      <c r="A255" s="315"/>
      <c r="B255" s="337"/>
      <c r="C255" s="322"/>
      <c r="D255" s="323"/>
      <c r="E255" s="507" t="s">
        <v>981</v>
      </c>
      <c r="F255" s="328"/>
      <c r="G255" s="552">
        <f t="shared" si="3"/>
        <v>0</v>
      </c>
      <c r="H255" s="338"/>
      <c r="I255" s="548" t="s">
        <v>526</v>
      </c>
    </row>
    <row r="256" spans="1:14" s="310" customFormat="1" ht="34.5" customHeight="1" x14ac:dyDescent="0.2">
      <c r="A256" s="330">
        <v>2500</v>
      </c>
      <c r="B256" s="335" t="s">
        <v>357</v>
      </c>
      <c r="C256" s="502">
        <v>0</v>
      </c>
      <c r="D256" s="503">
        <v>0</v>
      </c>
      <c r="E256" s="336" t="s">
        <v>38</v>
      </c>
      <c r="F256" s="331" t="s">
        <v>713</v>
      </c>
      <c r="G256" s="552">
        <f t="shared" si="3"/>
        <v>17075.2</v>
      </c>
      <c r="H256" s="550">
        <f>H258+H266</f>
        <v>17075.2</v>
      </c>
      <c r="I256" s="548" t="s">
        <v>526</v>
      </c>
      <c r="J256" s="314"/>
      <c r="K256" s="314"/>
      <c r="L256" s="314"/>
      <c r="M256" s="314"/>
      <c r="N256" s="314"/>
    </row>
    <row r="257" spans="1:14" s="314" customFormat="1" ht="11.25" customHeight="1" x14ac:dyDescent="0.2">
      <c r="A257" s="311"/>
      <c r="B257" s="305"/>
      <c r="C257" s="500"/>
      <c r="D257" s="501"/>
      <c r="E257" s="312" t="s">
        <v>197</v>
      </c>
      <c r="F257" s="313"/>
      <c r="G257" s="552"/>
      <c r="H257" s="553"/>
      <c r="I257" s="548" t="s">
        <v>526</v>
      </c>
    </row>
    <row r="258" spans="1:14" s="314" customFormat="1" x14ac:dyDescent="0.2">
      <c r="A258" s="315">
        <v>2510</v>
      </c>
      <c r="B258" s="335" t="s">
        <v>357</v>
      </c>
      <c r="C258" s="502">
        <v>1</v>
      </c>
      <c r="D258" s="503">
        <v>0</v>
      </c>
      <c r="E258" s="318" t="s">
        <v>714</v>
      </c>
      <c r="F258" s="319" t="s">
        <v>715</v>
      </c>
      <c r="G258" s="552">
        <f t="shared" si="3"/>
        <v>14410</v>
      </c>
      <c r="H258" s="550">
        <f>H260</f>
        <v>14410</v>
      </c>
      <c r="I258" s="548" t="s">
        <v>526</v>
      </c>
    </row>
    <row r="259" spans="1:14" s="320" customFormat="1" ht="10.5" customHeight="1" x14ac:dyDescent="0.2">
      <c r="A259" s="315"/>
      <c r="B259" s="305"/>
      <c r="C259" s="502"/>
      <c r="D259" s="503"/>
      <c r="E259" s="312" t="s">
        <v>198</v>
      </c>
      <c r="F259" s="319"/>
      <c r="G259" s="552"/>
      <c r="H259" s="551"/>
      <c r="I259" s="548" t="s">
        <v>526</v>
      </c>
      <c r="J259" s="314"/>
      <c r="K259" s="314"/>
      <c r="L259" s="314"/>
      <c r="M259" s="314"/>
      <c r="N259" s="314"/>
    </row>
    <row r="260" spans="1:14" s="314" customFormat="1" x14ac:dyDescent="0.2">
      <c r="A260" s="315">
        <v>2511</v>
      </c>
      <c r="B260" s="337" t="s">
        <v>357</v>
      </c>
      <c r="C260" s="504">
        <v>1</v>
      </c>
      <c r="D260" s="505">
        <v>1</v>
      </c>
      <c r="E260" s="312" t="s">
        <v>714</v>
      </c>
      <c r="F260" s="328" t="s">
        <v>716</v>
      </c>
      <c r="G260" s="552">
        <f t="shared" si="3"/>
        <v>14410</v>
      </c>
      <c r="H260" s="550">
        <f>H262+H263+H264+H265</f>
        <v>14410</v>
      </c>
      <c r="I260" s="548" t="s">
        <v>526</v>
      </c>
    </row>
    <row r="261" spans="1:14" s="314" customFormat="1" ht="36" x14ac:dyDescent="0.2">
      <c r="A261" s="315"/>
      <c r="B261" s="321"/>
      <c r="C261" s="504"/>
      <c r="D261" s="505"/>
      <c r="E261" s="312" t="s">
        <v>291</v>
      </c>
      <c r="F261" s="324"/>
      <c r="G261" s="552"/>
      <c r="H261" s="333"/>
      <c r="I261" s="548" t="s">
        <v>526</v>
      </c>
    </row>
    <row r="262" spans="1:14" s="314" customFormat="1" ht="24" x14ac:dyDescent="0.2">
      <c r="A262" s="315"/>
      <c r="B262" s="321"/>
      <c r="C262" s="504"/>
      <c r="D262" s="505"/>
      <c r="E262" s="516" t="s">
        <v>172</v>
      </c>
      <c r="F262" s="324"/>
      <c r="G262" s="552">
        <f t="shared" si="3"/>
        <v>150</v>
      </c>
      <c r="H262" s="338">
        <v>150</v>
      </c>
      <c r="I262" s="548" t="s">
        <v>526</v>
      </c>
    </row>
    <row r="263" spans="1:14" s="314" customFormat="1" x14ac:dyDescent="0.2">
      <c r="A263" s="315"/>
      <c r="B263" s="321"/>
      <c r="C263" s="504"/>
      <c r="D263" s="505"/>
      <c r="E263" s="410" t="s">
        <v>174</v>
      </c>
      <c r="F263" s="324"/>
      <c r="G263" s="552">
        <f t="shared" si="3"/>
        <v>100</v>
      </c>
      <c r="H263" s="333">
        <v>100</v>
      </c>
      <c r="I263" s="548" t="s">
        <v>526</v>
      </c>
    </row>
    <row r="264" spans="1:14" s="314" customFormat="1" ht="24" x14ac:dyDescent="0.2">
      <c r="A264" s="315"/>
      <c r="B264" s="321"/>
      <c r="C264" s="504"/>
      <c r="D264" s="505"/>
      <c r="E264" s="410" t="s">
        <v>184</v>
      </c>
      <c r="F264" s="324"/>
      <c r="G264" s="552">
        <f t="shared" si="3"/>
        <v>13800</v>
      </c>
      <c r="H264" s="333">
        <f>11800+2000</f>
        <v>13800</v>
      </c>
      <c r="I264" s="548" t="s">
        <v>526</v>
      </c>
    </row>
    <row r="265" spans="1:14" s="314" customFormat="1" x14ac:dyDescent="0.2">
      <c r="A265" s="315"/>
      <c r="B265" s="321"/>
      <c r="C265" s="504"/>
      <c r="D265" s="505"/>
      <c r="E265" s="512" t="s">
        <v>965</v>
      </c>
      <c r="F265" s="324"/>
      <c r="G265" s="552">
        <f t="shared" ref="G265:G328" si="4">H265</f>
        <v>360</v>
      </c>
      <c r="H265" s="333">
        <v>360</v>
      </c>
      <c r="I265" s="548" t="s">
        <v>526</v>
      </c>
    </row>
    <row r="266" spans="1:14" s="310" customFormat="1" ht="44.25" customHeight="1" x14ac:dyDescent="0.2">
      <c r="A266" s="315">
        <v>2560</v>
      </c>
      <c r="B266" s="335" t="s">
        <v>357</v>
      </c>
      <c r="C266" s="316">
        <v>6</v>
      </c>
      <c r="D266" s="317">
        <v>0</v>
      </c>
      <c r="E266" s="318" t="s">
        <v>730</v>
      </c>
      <c r="F266" s="319" t="s">
        <v>731</v>
      </c>
      <c r="G266" s="552">
        <f t="shared" si="4"/>
        <v>2665.2</v>
      </c>
      <c r="H266" s="551">
        <f>H268</f>
        <v>2665.2</v>
      </c>
      <c r="I266" s="548" t="s">
        <v>526</v>
      </c>
      <c r="J266" s="314"/>
      <c r="K266" s="314"/>
      <c r="L266" s="314"/>
      <c r="M266" s="314"/>
      <c r="N266" s="314"/>
    </row>
    <row r="267" spans="1:14" s="314" customFormat="1" x14ac:dyDescent="0.2">
      <c r="A267" s="315"/>
      <c r="B267" s="305"/>
      <c r="C267" s="316"/>
      <c r="D267" s="317"/>
      <c r="E267" s="312" t="s">
        <v>198</v>
      </c>
      <c r="F267" s="319"/>
      <c r="G267" s="552"/>
      <c r="H267" s="551"/>
      <c r="I267" s="548" t="s">
        <v>526</v>
      </c>
    </row>
    <row r="268" spans="1:14" s="320" customFormat="1" ht="27.75" customHeight="1" x14ac:dyDescent="0.2">
      <c r="A268" s="315">
        <v>2561</v>
      </c>
      <c r="B268" s="337" t="s">
        <v>357</v>
      </c>
      <c r="C268" s="322">
        <v>6</v>
      </c>
      <c r="D268" s="323">
        <v>1</v>
      </c>
      <c r="E268" s="312" t="s">
        <v>730</v>
      </c>
      <c r="F268" s="328" t="s">
        <v>732</v>
      </c>
      <c r="G268" s="552">
        <f t="shared" si="4"/>
        <v>2665.2</v>
      </c>
      <c r="H268" s="550">
        <f>H270+H272+H273+H271</f>
        <v>2665.2</v>
      </c>
      <c r="I268" s="548" t="s">
        <v>526</v>
      </c>
      <c r="J268" s="314"/>
      <c r="K268" s="314"/>
      <c r="L268" s="314"/>
      <c r="M268" s="314"/>
      <c r="N268" s="314"/>
    </row>
    <row r="269" spans="1:14" s="320" customFormat="1" ht="27.75" customHeight="1" x14ac:dyDescent="0.2">
      <c r="A269" s="315"/>
      <c r="B269" s="321"/>
      <c r="C269" s="504"/>
      <c r="D269" s="505"/>
      <c r="E269" s="312" t="s">
        <v>291</v>
      </c>
      <c r="F269" s="324"/>
      <c r="G269" s="552"/>
      <c r="H269" s="333"/>
      <c r="I269" s="548" t="s">
        <v>526</v>
      </c>
      <c r="J269" s="314"/>
      <c r="K269" s="314"/>
      <c r="L269" s="314"/>
      <c r="M269" s="314"/>
      <c r="N269" s="314"/>
    </row>
    <row r="270" spans="1:14" s="320" customFormat="1" ht="27.75" customHeight="1" x14ac:dyDescent="0.2">
      <c r="A270" s="315"/>
      <c r="B270" s="321"/>
      <c r="C270" s="504"/>
      <c r="D270" s="505"/>
      <c r="E270" s="516" t="s">
        <v>172</v>
      </c>
      <c r="F270" s="324"/>
      <c r="G270" s="552">
        <f t="shared" si="4"/>
        <v>100</v>
      </c>
      <c r="H270" s="338">
        <v>100</v>
      </c>
      <c r="I270" s="548" t="s">
        <v>526</v>
      </c>
      <c r="J270" s="314"/>
      <c r="K270" s="314"/>
      <c r="L270" s="314"/>
      <c r="M270" s="314"/>
      <c r="N270" s="314"/>
    </row>
    <row r="271" spans="1:14" s="314" customFormat="1" ht="26.25" customHeight="1" thickBot="1" x14ac:dyDescent="0.25">
      <c r="A271" s="315"/>
      <c r="B271" s="321"/>
      <c r="C271" s="504"/>
      <c r="D271" s="505"/>
      <c r="E271" s="509" t="s">
        <v>990</v>
      </c>
      <c r="F271" s="324"/>
      <c r="G271" s="552">
        <f t="shared" si="4"/>
        <v>365.2</v>
      </c>
      <c r="H271" s="338">
        <v>365.2</v>
      </c>
      <c r="I271" s="548" t="s">
        <v>526</v>
      </c>
    </row>
    <row r="272" spans="1:14" s="320" customFormat="1" ht="27.75" customHeight="1" x14ac:dyDescent="0.2">
      <c r="A272" s="315"/>
      <c r="B272" s="321"/>
      <c r="C272" s="504"/>
      <c r="D272" s="505"/>
      <c r="E272" s="410" t="s">
        <v>174</v>
      </c>
      <c r="F272" s="324"/>
      <c r="G272" s="552">
        <f t="shared" si="4"/>
        <v>200</v>
      </c>
      <c r="H272" s="333">
        <v>200</v>
      </c>
      <c r="I272" s="548" t="s">
        <v>526</v>
      </c>
      <c r="J272" s="314"/>
      <c r="K272" s="314"/>
      <c r="L272" s="314"/>
      <c r="M272" s="314"/>
      <c r="N272" s="314"/>
    </row>
    <row r="273" spans="1:14" s="320" customFormat="1" ht="27.75" customHeight="1" x14ac:dyDescent="0.2">
      <c r="A273" s="315"/>
      <c r="B273" s="321"/>
      <c r="C273" s="504"/>
      <c r="D273" s="505"/>
      <c r="E273" s="410" t="s">
        <v>184</v>
      </c>
      <c r="F273" s="324"/>
      <c r="G273" s="552">
        <f t="shared" si="4"/>
        <v>2000</v>
      </c>
      <c r="H273" s="333">
        <v>2000</v>
      </c>
      <c r="I273" s="548" t="s">
        <v>526</v>
      </c>
      <c r="J273" s="314"/>
      <c r="K273" s="314"/>
      <c r="L273" s="314"/>
      <c r="M273" s="314"/>
      <c r="N273" s="314"/>
    </row>
    <row r="274" spans="1:14" s="314" customFormat="1" ht="34.5" x14ac:dyDescent="0.2">
      <c r="A274" s="330">
        <v>2600</v>
      </c>
      <c r="B274" s="335" t="s">
        <v>358</v>
      </c>
      <c r="C274" s="316">
        <v>0</v>
      </c>
      <c r="D274" s="317">
        <v>0</v>
      </c>
      <c r="E274" s="336" t="s">
        <v>398</v>
      </c>
      <c r="F274" s="331" t="s">
        <v>733</v>
      </c>
      <c r="G274" s="552">
        <f t="shared" si="4"/>
        <v>14560</v>
      </c>
      <c r="H274" s="338">
        <f>H276+H295+H288</f>
        <v>14560</v>
      </c>
      <c r="I274" s="548" t="s">
        <v>526</v>
      </c>
    </row>
    <row r="275" spans="1:14" s="314" customFormat="1" x14ac:dyDescent="0.2">
      <c r="A275" s="315"/>
      <c r="B275" s="321"/>
      <c r="C275" s="504"/>
      <c r="D275" s="505"/>
      <c r="E275" s="312"/>
      <c r="F275" s="324"/>
      <c r="G275" s="552"/>
      <c r="H275" s="338"/>
      <c r="I275" s="548" t="s">
        <v>526</v>
      </c>
    </row>
    <row r="276" spans="1:14" s="314" customFormat="1" x14ac:dyDescent="0.2">
      <c r="A276" s="315">
        <v>2630</v>
      </c>
      <c r="B276" s="335" t="s">
        <v>358</v>
      </c>
      <c r="C276" s="502">
        <v>3</v>
      </c>
      <c r="D276" s="503">
        <v>0</v>
      </c>
      <c r="E276" s="318" t="s">
        <v>741</v>
      </c>
      <c r="F276" s="319" t="s">
        <v>742</v>
      </c>
      <c r="G276" s="552">
        <f t="shared" si="4"/>
        <v>7700</v>
      </c>
      <c r="H276" s="550">
        <f>H278</f>
        <v>7700</v>
      </c>
      <c r="I276" s="548" t="s">
        <v>526</v>
      </c>
    </row>
    <row r="277" spans="1:14" s="314" customFormat="1" x14ac:dyDescent="0.2">
      <c r="A277" s="315"/>
      <c r="B277" s="305"/>
      <c r="C277" s="502"/>
      <c r="D277" s="503"/>
      <c r="E277" s="312" t="s">
        <v>198</v>
      </c>
      <c r="F277" s="319"/>
      <c r="G277" s="552"/>
      <c r="H277" s="550"/>
      <c r="I277" s="548" t="s">
        <v>526</v>
      </c>
    </row>
    <row r="278" spans="1:14" s="314" customFormat="1" x14ac:dyDescent="0.2">
      <c r="A278" s="315">
        <v>2631</v>
      </c>
      <c r="B278" s="337" t="s">
        <v>358</v>
      </c>
      <c r="C278" s="504">
        <v>3</v>
      </c>
      <c r="D278" s="505">
        <v>1</v>
      </c>
      <c r="E278" s="312" t="s">
        <v>743</v>
      </c>
      <c r="F278" s="341" t="s">
        <v>744</v>
      </c>
      <c r="G278" s="552">
        <f t="shared" si="4"/>
        <v>7700</v>
      </c>
      <c r="H278" s="550">
        <f>H280+H281+H282+H283+H284</f>
        <v>7700</v>
      </c>
      <c r="I278" s="548" t="s">
        <v>526</v>
      </c>
    </row>
    <row r="279" spans="1:14" s="314" customFormat="1" ht="36" x14ac:dyDescent="0.2">
      <c r="A279" s="315"/>
      <c r="B279" s="321"/>
      <c r="C279" s="504"/>
      <c r="D279" s="505"/>
      <c r="E279" s="312" t="s">
        <v>291</v>
      </c>
      <c r="F279" s="324"/>
      <c r="G279" s="552"/>
      <c r="H279" s="338"/>
      <c r="I279" s="548" t="s">
        <v>526</v>
      </c>
    </row>
    <row r="280" spans="1:14" s="314" customFormat="1" x14ac:dyDescent="0.2">
      <c r="A280" s="315"/>
      <c r="B280" s="321"/>
      <c r="C280" s="504"/>
      <c r="D280" s="505"/>
      <c r="E280" s="508" t="s">
        <v>971</v>
      </c>
      <c r="F280" s="324"/>
      <c r="G280" s="552">
        <f t="shared" si="4"/>
        <v>700</v>
      </c>
      <c r="H280" s="338">
        <v>700</v>
      </c>
      <c r="I280" s="548" t="s">
        <v>526</v>
      </c>
    </row>
    <row r="281" spans="1:14" s="314" customFormat="1" x14ac:dyDescent="0.2">
      <c r="A281" s="315"/>
      <c r="B281" s="321"/>
      <c r="C281" s="504"/>
      <c r="D281" s="505"/>
      <c r="E281" s="517" t="s">
        <v>158</v>
      </c>
      <c r="F281" s="324"/>
      <c r="G281" s="552">
        <f t="shared" si="4"/>
        <v>600</v>
      </c>
      <c r="H281" s="338">
        <v>600</v>
      </c>
      <c r="I281" s="548" t="s">
        <v>526</v>
      </c>
    </row>
    <row r="282" spans="1:14" s="314" customFormat="1" x14ac:dyDescent="0.2">
      <c r="A282" s="315"/>
      <c r="B282" s="321"/>
      <c r="C282" s="504"/>
      <c r="D282" s="505"/>
      <c r="E282" s="518" t="s">
        <v>982</v>
      </c>
      <c r="F282" s="324"/>
      <c r="G282" s="552">
        <f t="shared" si="4"/>
        <v>500</v>
      </c>
      <c r="H282" s="338">
        <v>500</v>
      </c>
      <c r="I282" s="548" t="s">
        <v>526</v>
      </c>
    </row>
    <row r="283" spans="1:14" s="314" customFormat="1" x14ac:dyDescent="0.2">
      <c r="A283" s="315"/>
      <c r="B283" s="321"/>
      <c r="C283" s="504"/>
      <c r="D283" s="505"/>
      <c r="E283" s="519" t="s">
        <v>175</v>
      </c>
      <c r="F283" s="324"/>
      <c r="G283" s="552">
        <f t="shared" si="4"/>
        <v>900</v>
      </c>
      <c r="H283" s="338">
        <v>900</v>
      </c>
      <c r="I283" s="548" t="s">
        <v>526</v>
      </c>
    </row>
    <row r="284" spans="1:14" s="314" customFormat="1" ht="24" x14ac:dyDescent="0.2">
      <c r="A284" s="315"/>
      <c r="B284" s="321"/>
      <c r="C284" s="504"/>
      <c r="D284" s="505"/>
      <c r="E284" s="512" t="s">
        <v>184</v>
      </c>
      <c r="F284" s="324"/>
      <c r="G284" s="552">
        <f t="shared" si="4"/>
        <v>5000</v>
      </c>
      <c r="H284" s="338">
        <v>5000</v>
      </c>
      <c r="I284" s="548" t="s">
        <v>526</v>
      </c>
    </row>
    <row r="285" spans="1:14" s="320" customFormat="1" ht="16.5" customHeight="1" x14ac:dyDescent="0.2">
      <c r="A285" s="315"/>
      <c r="B285" s="321"/>
      <c r="C285" s="504"/>
      <c r="D285" s="505"/>
      <c r="E285" s="410" t="s">
        <v>255</v>
      </c>
      <c r="F285" s="324"/>
      <c r="G285" s="552"/>
      <c r="H285" s="338"/>
      <c r="I285" s="548" t="s">
        <v>526</v>
      </c>
      <c r="J285" s="314"/>
      <c r="K285" s="314"/>
      <c r="L285" s="314"/>
      <c r="M285" s="314"/>
    </row>
    <row r="286" spans="1:14" s="314" customFormat="1" x14ac:dyDescent="0.2">
      <c r="A286" s="315"/>
      <c r="B286" s="321"/>
      <c r="C286" s="504"/>
      <c r="D286" s="505"/>
      <c r="E286" s="410" t="s">
        <v>256</v>
      </c>
      <c r="F286" s="324"/>
      <c r="G286" s="552"/>
      <c r="H286" s="333"/>
      <c r="I286" s="548" t="s">
        <v>526</v>
      </c>
    </row>
    <row r="287" spans="1:14" s="314" customFormat="1" x14ac:dyDescent="0.2">
      <c r="A287" s="315"/>
      <c r="B287" s="321"/>
      <c r="C287" s="504"/>
      <c r="D287" s="505"/>
      <c r="E287" s="410" t="s">
        <v>250</v>
      </c>
      <c r="F287" s="324"/>
      <c r="G287" s="552"/>
      <c r="H287" s="333"/>
      <c r="I287" s="548" t="s">
        <v>526</v>
      </c>
    </row>
    <row r="288" spans="1:14" s="314" customFormat="1" x14ac:dyDescent="0.2">
      <c r="A288" s="315">
        <v>2640</v>
      </c>
      <c r="B288" s="335" t="s">
        <v>358</v>
      </c>
      <c r="C288" s="502">
        <v>4</v>
      </c>
      <c r="D288" s="503">
        <v>0</v>
      </c>
      <c r="E288" s="520" t="s">
        <v>745</v>
      </c>
      <c r="F288" s="319" t="s">
        <v>746</v>
      </c>
      <c r="G288" s="552">
        <f t="shared" si="4"/>
        <v>6860</v>
      </c>
      <c r="H288" s="338">
        <f>H290</f>
        <v>6860</v>
      </c>
      <c r="I288" s="548" t="s">
        <v>526</v>
      </c>
    </row>
    <row r="289" spans="1:14" s="314" customFormat="1" x14ac:dyDescent="0.2">
      <c r="A289" s="315"/>
      <c r="B289" s="305"/>
      <c r="C289" s="502"/>
      <c r="D289" s="503"/>
      <c r="E289" s="312" t="s">
        <v>198</v>
      </c>
      <c r="F289" s="319"/>
      <c r="G289" s="552"/>
      <c r="H289" s="551"/>
      <c r="I289" s="548" t="s">
        <v>526</v>
      </c>
    </row>
    <row r="290" spans="1:14" s="314" customFormat="1" x14ac:dyDescent="0.2">
      <c r="A290" s="315">
        <v>2641</v>
      </c>
      <c r="B290" s="337" t="s">
        <v>358</v>
      </c>
      <c r="C290" s="504">
        <v>4</v>
      </c>
      <c r="D290" s="505">
        <v>1</v>
      </c>
      <c r="E290" s="312" t="s">
        <v>747</v>
      </c>
      <c r="F290" s="328" t="s">
        <v>748</v>
      </c>
      <c r="G290" s="552">
        <f t="shared" si="4"/>
        <v>6860</v>
      </c>
      <c r="H290" s="338">
        <f>H292+H293+H294</f>
        <v>6860</v>
      </c>
      <c r="I290" s="548" t="s">
        <v>526</v>
      </c>
    </row>
    <row r="291" spans="1:14" s="310" customFormat="1" ht="33.75" customHeight="1" x14ac:dyDescent="0.2">
      <c r="A291" s="315"/>
      <c r="B291" s="321"/>
      <c r="C291" s="504"/>
      <c r="D291" s="505"/>
      <c r="E291" s="312" t="s">
        <v>291</v>
      </c>
      <c r="F291" s="324"/>
      <c r="G291" s="552"/>
      <c r="H291" s="333"/>
      <c r="I291" s="548" t="s">
        <v>526</v>
      </c>
      <c r="J291" s="314"/>
      <c r="K291" s="314"/>
      <c r="L291" s="314"/>
      <c r="M291" s="314"/>
      <c r="N291" s="314"/>
    </row>
    <row r="292" spans="1:14" s="310" customFormat="1" ht="25.5" customHeight="1" x14ac:dyDescent="0.2">
      <c r="A292" s="315"/>
      <c r="B292" s="321"/>
      <c r="C292" s="504"/>
      <c r="D292" s="505"/>
      <c r="E292" s="508" t="s">
        <v>971</v>
      </c>
      <c r="F292" s="324"/>
      <c r="G292" s="552">
        <f t="shared" si="4"/>
        <v>4300</v>
      </c>
      <c r="H292" s="338">
        <v>4300</v>
      </c>
      <c r="I292" s="548" t="s">
        <v>526</v>
      </c>
      <c r="J292" s="314"/>
      <c r="K292" s="314"/>
      <c r="L292" s="314"/>
      <c r="M292" s="314"/>
      <c r="N292" s="314"/>
    </row>
    <row r="293" spans="1:14" s="310" customFormat="1" ht="25.5" customHeight="1" x14ac:dyDescent="0.2">
      <c r="A293" s="315"/>
      <c r="B293" s="321"/>
      <c r="C293" s="504"/>
      <c r="D293" s="505"/>
      <c r="E293" s="410" t="s">
        <v>171</v>
      </c>
      <c r="F293" s="324"/>
      <c r="G293" s="555">
        <f t="shared" si="4"/>
        <v>60</v>
      </c>
      <c r="H293" s="338">
        <v>60</v>
      </c>
      <c r="I293" s="548" t="s">
        <v>526</v>
      </c>
      <c r="J293" s="314"/>
      <c r="K293" s="314"/>
      <c r="L293" s="314"/>
      <c r="M293" s="314"/>
      <c r="N293" s="314"/>
    </row>
    <row r="294" spans="1:14" s="314" customFormat="1" ht="23.25" customHeight="1" thickBot="1" x14ac:dyDescent="0.25">
      <c r="A294" s="315"/>
      <c r="B294" s="321"/>
      <c r="C294" s="504"/>
      <c r="D294" s="505"/>
      <c r="E294" s="510" t="s">
        <v>175</v>
      </c>
      <c r="F294" s="324"/>
      <c r="G294" s="552">
        <f t="shared" si="4"/>
        <v>2500</v>
      </c>
      <c r="H294" s="333">
        <v>2500</v>
      </c>
      <c r="I294" s="548" t="s">
        <v>526</v>
      </c>
    </row>
    <row r="295" spans="1:14" s="314" customFormat="1" ht="28.5" x14ac:dyDescent="0.2">
      <c r="A295" s="315">
        <v>2660</v>
      </c>
      <c r="B295" s="335" t="s">
        <v>358</v>
      </c>
      <c r="C295" s="316">
        <v>6</v>
      </c>
      <c r="D295" s="317">
        <v>0</v>
      </c>
      <c r="E295" s="318" t="s">
        <v>759</v>
      </c>
      <c r="F295" s="334" t="s">
        <v>760</v>
      </c>
      <c r="G295" s="552"/>
      <c r="H295" s="338">
        <f>H297</f>
        <v>0</v>
      </c>
      <c r="I295" s="548" t="s">
        <v>526</v>
      </c>
    </row>
    <row r="296" spans="1:14" s="320" customFormat="1" ht="10.5" customHeight="1" x14ac:dyDescent="0.2">
      <c r="A296" s="315"/>
      <c r="B296" s="305"/>
      <c r="C296" s="316"/>
      <c r="D296" s="317"/>
      <c r="E296" s="312" t="s">
        <v>198</v>
      </c>
      <c r="F296" s="319"/>
      <c r="G296" s="552"/>
      <c r="H296" s="551"/>
      <c r="I296" s="548" t="s">
        <v>526</v>
      </c>
      <c r="J296" s="314"/>
      <c r="K296" s="314"/>
      <c r="L296" s="314"/>
      <c r="M296" s="314"/>
      <c r="N296" s="314"/>
    </row>
    <row r="297" spans="1:14" s="314" customFormat="1" ht="28.5" x14ac:dyDescent="0.2">
      <c r="A297" s="315">
        <v>2661</v>
      </c>
      <c r="B297" s="337" t="s">
        <v>358</v>
      </c>
      <c r="C297" s="322">
        <v>6</v>
      </c>
      <c r="D297" s="323">
        <v>1</v>
      </c>
      <c r="E297" s="312" t="s">
        <v>759</v>
      </c>
      <c r="F297" s="328" t="s">
        <v>761</v>
      </c>
      <c r="G297" s="552"/>
      <c r="H297" s="338">
        <f>H299</f>
        <v>0</v>
      </c>
      <c r="I297" s="548" t="s">
        <v>526</v>
      </c>
    </row>
    <row r="298" spans="1:14" s="314" customFormat="1" ht="36" x14ac:dyDescent="0.2">
      <c r="A298" s="315"/>
      <c r="B298" s="321"/>
      <c r="C298" s="504"/>
      <c r="D298" s="505"/>
      <c r="E298" s="312" t="s">
        <v>291</v>
      </c>
      <c r="F298" s="324"/>
      <c r="G298" s="552"/>
      <c r="H298" s="338"/>
      <c r="I298" s="548" t="s">
        <v>526</v>
      </c>
    </row>
    <row r="299" spans="1:14" s="314" customFormat="1" ht="24" x14ac:dyDescent="0.2">
      <c r="A299" s="315"/>
      <c r="B299" s="321"/>
      <c r="C299" s="504"/>
      <c r="D299" s="505"/>
      <c r="E299" s="410" t="s">
        <v>184</v>
      </c>
      <c r="F299" s="324"/>
      <c r="G299" s="552"/>
      <c r="H299" s="338">
        <f>1000-1000</f>
        <v>0</v>
      </c>
      <c r="I299" s="548" t="s">
        <v>526</v>
      </c>
    </row>
    <row r="300" spans="1:14" s="320" customFormat="1" ht="16.5" customHeight="1" x14ac:dyDescent="0.2">
      <c r="A300" s="315"/>
      <c r="B300" s="321"/>
      <c r="C300" s="504"/>
      <c r="D300" s="505"/>
      <c r="E300" s="410" t="s">
        <v>255</v>
      </c>
      <c r="F300" s="324"/>
      <c r="G300" s="552"/>
      <c r="H300" s="338"/>
      <c r="I300" s="548" t="s">
        <v>526</v>
      </c>
      <c r="J300" s="314"/>
      <c r="K300" s="314"/>
      <c r="L300" s="314"/>
      <c r="M300" s="314"/>
    </row>
    <row r="301" spans="1:14" s="314" customFormat="1" x14ac:dyDescent="0.2">
      <c r="A301" s="315"/>
      <c r="B301" s="321"/>
      <c r="C301" s="504"/>
      <c r="D301" s="505"/>
      <c r="E301" s="410" t="s">
        <v>250</v>
      </c>
      <c r="F301" s="324"/>
      <c r="G301" s="552"/>
      <c r="H301" s="333"/>
      <c r="I301" s="548" t="s">
        <v>526</v>
      </c>
    </row>
    <row r="302" spans="1:14" s="314" customFormat="1" ht="22.5" x14ac:dyDescent="0.2">
      <c r="A302" s="330">
        <v>2800</v>
      </c>
      <c r="B302" s="335" t="s">
        <v>362</v>
      </c>
      <c r="C302" s="316">
        <v>0</v>
      </c>
      <c r="D302" s="317">
        <v>0</v>
      </c>
      <c r="E302" s="336" t="s">
        <v>40</v>
      </c>
      <c r="F302" s="331" t="s">
        <v>798</v>
      </c>
      <c r="G302" s="552">
        <f t="shared" si="4"/>
        <v>4590</v>
      </c>
      <c r="H302" s="550">
        <f>H303+H312</f>
        <v>4590</v>
      </c>
      <c r="I302" s="548" t="s">
        <v>526</v>
      </c>
    </row>
    <row r="303" spans="1:14" s="314" customFormat="1" x14ac:dyDescent="0.2">
      <c r="A303" s="315">
        <v>2820</v>
      </c>
      <c r="B303" s="335" t="s">
        <v>362</v>
      </c>
      <c r="C303" s="316">
        <v>2</v>
      </c>
      <c r="D303" s="317">
        <v>0</v>
      </c>
      <c r="E303" s="318" t="s">
        <v>802</v>
      </c>
      <c r="F303" s="319" t="s">
        <v>803</v>
      </c>
      <c r="G303" s="552">
        <f t="shared" si="4"/>
        <v>4390</v>
      </c>
      <c r="H303" s="550">
        <f>H305</f>
        <v>4390</v>
      </c>
      <c r="I303" s="548" t="s">
        <v>526</v>
      </c>
    </row>
    <row r="304" spans="1:14" s="314" customFormat="1" x14ac:dyDescent="0.2">
      <c r="A304" s="315"/>
      <c r="B304" s="305"/>
      <c r="C304" s="316"/>
      <c r="D304" s="317"/>
      <c r="E304" s="312" t="s">
        <v>198</v>
      </c>
      <c r="F304" s="319"/>
      <c r="G304" s="552"/>
      <c r="H304" s="551"/>
      <c r="I304" s="548" t="s">
        <v>526</v>
      </c>
    </row>
    <row r="305" spans="1:14" s="314" customFormat="1" x14ac:dyDescent="0.2">
      <c r="A305" s="315">
        <v>2824</v>
      </c>
      <c r="B305" s="337" t="s">
        <v>362</v>
      </c>
      <c r="C305" s="322">
        <v>2</v>
      </c>
      <c r="D305" s="323">
        <v>4</v>
      </c>
      <c r="E305" s="312" t="s">
        <v>365</v>
      </c>
      <c r="F305" s="328"/>
      <c r="G305" s="552">
        <f t="shared" si="4"/>
        <v>4390</v>
      </c>
      <c r="H305" s="338">
        <f>H306+H307+H308+H309</f>
        <v>4390</v>
      </c>
      <c r="I305" s="548" t="s">
        <v>526</v>
      </c>
    </row>
    <row r="306" spans="1:14" s="314" customFormat="1" ht="21.75" customHeight="1" x14ac:dyDescent="0.2">
      <c r="A306" s="315"/>
      <c r="B306" s="337"/>
      <c r="C306" s="322"/>
      <c r="D306" s="323"/>
      <c r="E306" s="507" t="s">
        <v>157</v>
      </c>
      <c r="F306" s="328"/>
      <c r="G306" s="552">
        <f t="shared" si="4"/>
        <v>800</v>
      </c>
      <c r="H306" s="338">
        <v>800</v>
      </c>
      <c r="I306" s="548" t="s">
        <v>526</v>
      </c>
    </row>
    <row r="307" spans="1:14" s="314" customFormat="1" ht="29.25" customHeight="1" thickBot="1" x14ac:dyDescent="0.25">
      <c r="A307" s="315"/>
      <c r="B307" s="337"/>
      <c r="C307" s="322"/>
      <c r="D307" s="323"/>
      <c r="E307" s="509" t="s">
        <v>158</v>
      </c>
      <c r="F307" s="328"/>
      <c r="G307" s="552">
        <f t="shared" si="4"/>
        <v>990</v>
      </c>
      <c r="H307" s="338">
        <v>990</v>
      </c>
      <c r="I307" s="548" t="s">
        <v>526</v>
      </c>
    </row>
    <row r="308" spans="1:14" s="310" customFormat="1" ht="35.25" customHeight="1" thickBot="1" x14ac:dyDescent="0.25">
      <c r="A308" s="315" t="s">
        <v>415</v>
      </c>
      <c r="B308" s="337"/>
      <c r="C308" s="322"/>
      <c r="D308" s="323"/>
      <c r="E308" s="510" t="s">
        <v>175</v>
      </c>
      <c r="F308" s="328"/>
      <c r="G308" s="552">
        <f t="shared" si="4"/>
        <v>2600</v>
      </c>
      <c r="H308" s="338">
        <v>2600</v>
      </c>
      <c r="I308" s="548" t="s">
        <v>526</v>
      </c>
      <c r="J308" s="314"/>
      <c r="L308" s="314"/>
      <c r="M308" s="314"/>
      <c r="N308" s="314"/>
    </row>
    <row r="309" spans="1:14" s="314" customFormat="1" ht="17.25" customHeight="1" thickBot="1" x14ac:dyDescent="0.25">
      <c r="A309" s="315"/>
      <c r="B309" s="337"/>
      <c r="C309" s="322"/>
      <c r="D309" s="323"/>
      <c r="E309" s="509" t="s">
        <v>983</v>
      </c>
      <c r="F309" s="328"/>
      <c r="G309" s="552">
        <f t="shared" si="4"/>
        <v>0</v>
      </c>
      <c r="H309" s="338"/>
      <c r="I309" s="548" t="s">
        <v>526</v>
      </c>
    </row>
    <row r="310" spans="1:14" s="314" customFormat="1" x14ac:dyDescent="0.2">
      <c r="A310" s="315"/>
      <c r="B310" s="337"/>
      <c r="C310" s="322"/>
      <c r="D310" s="323"/>
      <c r="E310" s="410" t="s">
        <v>256</v>
      </c>
      <c r="F310" s="328"/>
      <c r="G310" s="552"/>
      <c r="H310" s="338"/>
      <c r="I310" s="548" t="s">
        <v>526</v>
      </c>
    </row>
    <row r="311" spans="1:14" s="314" customFormat="1" x14ac:dyDescent="0.2">
      <c r="A311" s="315"/>
      <c r="B311" s="337"/>
      <c r="C311" s="322"/>
      <c r="D311" s="323"/>
      <c r="E311" s="521" t="s">
        <v>250</v>
      </c>
      <c r="F311" s="328"/>
      <c r="G311" s="552"/>
      <c r="H311" s="338"/>
      <c r="I311" s="548" t="s">
        <v>526</v>
      </c>
    </row>
    <row r="312" spans="1:14" s="314" customFormat="1" ht="19.5" customHeight="1" x14ac:dyDescent="0.2">
      <c r="A312" s="315">
        <v>2840</v>
      </c>
      <c r="B312" s="335" t="s">
        <v>362</v>
      </c>
      <c r="C312" s="316">
        <v>4</v>
      </c>
      <c r="D312" s="317">
        <v>0</v>
      </c>
      <c r="E312" s="318" t="s">
        <v>411</v>
      </c>
      <c r="F312" s="334" t="s">
        <v>808</v>
      </c>
      <c r="G312" s="552">
        <f t="shared" si="4"/>
        <v>200</v>
      </c>
      <c r="H312" s="550">
        <f>H314</f>
        <v>200</v>
      </c>
      <c r="I312" s="548" t="s">
        <v>526</v>
      </c>
    </row>
    <row r="313" spans="1:14" s="320" customFormat="1" ht="19.5" customHeight="1" x14ac:dyDescent="0.2">
      <c r="A313" s="315"/>
      <c r="B313" s="305"/>
      <c r="C313" s="316"/>
      <c r="D313" s="317"/>
      <c r="E313" s="312" t="s">
        <v>198</v>
      </c>
      <c r="F313" s="319"/>
      <c r="G313" s="552"/>
      <c r="H313" s="550"/>
      <c r="I313" s="548" t="s">
        <v>526</v>
      </c>
      <c r="J313" s="314"/>
      <c r="K313" s="314"/>
      <c r="L313" s="314"/>
      <c r="M313" s="314"/>
      <c r="N313" s="314"/>
    </row>
    <row r="314" spans="1:14" s="314" customFormat="1" ht="19.5" customHeight="1" x14ac:dyDescent="0.2">
      <c r="A314" s="315">
        <v>2841</v>
      </c>
      <c r="B314" s="337" t="s">
        <v>362</v>
      </c>
      <c r="C314" s="322">
        <v>4</v>
      </c>
      <c r="D314" s="323">
        <v>1</v>
      </c>
      <c r="E314" s="506" t="s">
        <v>412</v>
      </c>
      <c r="F314" s="334"/>
      <c r="G314" s="552">
        <f t="shared" si="4"/>
        <v>200</v>
      </c>
      <c r="H314" s="550">
        <f>H316+H317</f>
        <v>200</v>
      </c>
      <c r="I314" s="548" t="s">
        <v>526</v>
      </c>
    </row>
    <row r="315" spans="1:14" s="314" customFormat="1" ht="30" customHeight="1" x14ac:dyDescent="0.2">
      <c r="A315" s="315"/>
      <c r="B315" s="337"/>
      <c r="C315" s="322"/>
      <c r="D315" s="323"/>
      <c r="E315" s="312" t="s">
        <v>291</v>
      </c>
      <c r="F315" s="334"/>
      <c r="G315" s="552"/>
      <c r="H315" s="332"/>
      <c r="I315" s="548" t="s">
        <v>526</v>
      </c>
    </row>
    <row r="316" spans="1:14" s="314" customFormat="1" ht="30" customHeight="1" x14ac:dyDescent="0.2">
      <c r="A316" s="315"/>
      <c r="B316" s="337"/>
      <c r="C316" s="322"/>
      <c r="D316" s="323"/>
      <c r="E316" s="312" t="s">
        <v>973</v>
      </c>
      <c r="F316" s="334"/>
      <c r="G316" s="552">
        <f t="shared" si="4"/>
        <v>200</v>
      </c>
      <c r="H316" s="332">
        <v>200</v>
      </c>
      <c r="I316" s="548" t="s">
        <v>526</v>
      </c>
    </row>
    <row r="317" spans="1:14" s="314" customFormat="1" ht="19.5" customHeight="1" x14ac:dyDescent="0.2">
      <c r="A317" s="315"/>
      <c r="B317" s="337"/>
      <c r="C317" s="322"/>
      <c r="D317" s="323"/>
      <c r="E317" s="312" t="s">
        <v>972</v>
      </c>
      <c r="F317" s="334"/>
      <c r="G317" s="552"/>
      <c r="H317" s="332"/>
      <c r="I317" s="548" t="s">
        <v>526</v>
      </c>
    </row>
    <row r="318" spans="1:14" s="320" customFormat="1" ht="32.25" customHeight="1" x14ac:dyDescent="0.2">
      <c r="A318" s="330">
        <v>2900</v>
      </c>
      <c r="B318" s="335" t="s">
        <v>369</v>
      </c>
      <c r="C318" s="502">
        <v>0</v>
      </c>
      <c r="D318" s="503">
        <v>0</v>
      </c>
      <c r="E318" s="336" t="s">
        <v>41</v>
      </c>
      <c r="F318" s="331" t="s">
        <v>936</v>
      </c>
      <c r="G318" s="552">
        <f t="shared" si="4"/>
        <v>50700</v>
      </c>
      <c r="H318" s="548">
        <f>H322</f>
        <v>50700</v>
      </c>
      <c r="I318" s="548" t="s">
        <v>526</v>
      </c>
      <c r="J318" s="314"/>
      <c r="K318" s="314"/>
      <c r="L318" s="314"/>
      <c r="M318" s="314"/>
      <c r="N318" s="314"/>
    </row>
    <row r="319" spans="1:14" s="314" customFormat="1" x14ac:dyDescent="0.2">
      <c r="A319" s="311"/>
      <c r="B319" s="305"/>
      <c r="C319" s="500"/>
      <c r="D319" s="501"/>
      <c r="E319" s="312" t="s">
        <v>197</v>
      </c>
      <c r="F319" s="313"/>
      <c r="G319" s="552"/>
      <c r="H319" s="553"/>
      <c r="I319" s="548" t="s">
        <v>526</v>
      </c>
    </row>
    <row r="320" spans="1:14" s="314" customFormat="1" ht="24" x14ac:dyDescent="0.2">
      <c r="A320" s="315">
        <v>2910</v>
      </c>
      <c r="B320" s="335" t="s">
        <v>369</v>
      </c>
      <c r="C320" s="502">
        <v>1</v>
      </c>
      <c r="D320" s="503">
        <v>0</v>
      </c>
      <c r="E320" s="318" t="s">
        <v>402</v>
      </c>
      <c r="F320" s="319" t="s">
        <v>937</v>
      </c>
      <c r="G320" s="552"/>
      <c r="H320" s="526"/>
      <c r="I320" s="548" t="s">
        <v>526</v>
      </c>
    </row>
    <row r="321" spans="1:14" s="314" customFormat="1" x14ac:dyDescent="0.2">
      <c r="A321" s="315"/>
      <c r="B321" s="305"/>
      <c r="C321" s="502"/>
      <c r="D321" s="503"/>
      <c r="E321" s="312" t="s">
        <v>198</v>
      </c>
      <c r="F321" s="319"/>
      <c r="G321" s="552"/>
      <c r="H321" s="551"/>
      <c r="I321" s="548" t="s">
        <v>526</v>
      </c>
    </row>
    <row r="322" spans="1:14" s="314" customFormat="1" x14ac:dyDescent="0.2">
      <c r="A322" s="315">
        <v>2911</v>
      </c>
      <c r="B322" s="337" t="s">
        <v>369</v>
      </c>
      <c r="C322" s="504">
        <v>1</v>
      </c>
      <c r="D322" s="505">
        <v>1</v>
      </c>
      <c r="E322" s="312" t="s">
        <v>938</v>
      </c>
      <c r="F322" s="328" t="s">
        <v>939</v>
      </c>
      <c r="G322" s="552">
        <f t="shared" si="4"/>
        <v>50700</v>
      </c>
      <c r="H322" s="548">
        <f>H334+H336+H335</f>
        <v>50700</v>
      </c>
      <c r="I322" s="548" t="s">
        <v>526</v>
      </c>
    </row>
    <row r="323" spans="1:14" s="310" customFormat="1" ht="42" customHeight="1" x14ac:dyDescent="0.2">
      <c r="A323" s="315"/>
      <c r="B323" s="321"/>
      <c r="C323" s="504"/>
      <c r="D323" s="505"/>
      <c r="E323" s="312" t="s">
        <v>291</v>
      </c>
      <c r="F323" s="324"/>
      <c r="G323" s="552"/>
      <c r="H323" s="333"/>
      <c r="I323" s="548" t="s">
        <v>526</v>
      </c>
      <c r="J323" s="314"/>
      <c r="K323" s="314"/>
      <c r="L323" s="314"/>
      <c r="M323" s="314"/>
      <c r="N323" s="314"/>
    </row>
    <row r="324" spans="1:14" s="314" customFormat="1" ht="24" hidden="1" x14ac:dyDescent="0.2">
      <c r="A324" s="315"/>
      <c r="B324" s="321"/>
      <c r="C324" s="504"/>
      <c r="D324" s="505"/>
      <c r="E324" s="399" t="s">
        <v>184</v>
      </c>
      <c r="F324" s="324"/>
      <c r="G324" s="552">
        <f t="shared" si="4"/>
        <v>0</v>
      </c>
      <c r="H324" s="526"/>
      <c r="I324" s="548" t="s">
        <v>526</v>
      </c>
    </row>
    <row r="325" spans="1:14" s="320" customFormat="1" ht="10.5" hidden="1" customHeight="1" x14ac:dyDescent="0.2">
      <c r="A325" s="315"/>
      <c r="B325" s="321"/>
      <c r="C325" s="504"/>
      <c r="D325" s="505"/>
      <c r="E325" s="399" t="s">
        <v>256</v>
      </c>
      <c r="F325" s="324"/>
      <c r="G325" s="552">
        <f t="shared" si="4"/>
        <v>0</v>
      </c>
      <c r="H325" s="526"/>
      <c r="I325" s="548" t="s">
        <v>526</v>
      </c>
      <c r="J325" s="314"/>
      <c r="K325" s="314"/>
      <c r="L325" s="314"/>
      <c r="M325" s="314"/>
      <c r="N325" s="314"/>
    </row>
    <row r="326" spans="1:14" s="314" customFormat="1" ht="17.25" hidden="1" customHeight="1" x14ac:dyDescent="0.2">
      <c r="A326" s="330">
        <v>3000</v>
      </c>
      <c r="B326" s="335" t="s">
        <v>382</v>
      </c>
      <c r="C326" s="502">
        <v>0</v>
      </c>
      <c r="D326" s="503">
        <v>0</v>
      </c>
      <c r="E326" s="336" t="s">
        <v>42</v>
      </c>
      <c r="F326" s="331" t="s">
        <v>961</v>
      </c>
      <c r="G326" s="552">
        <f t="shared" si="4"/>
        <v>0</v>
      </c>
      <c r="H326" s="338"/>
      <c r="I326" s="548" t="s">
        <v>526</v>
      </c>
    </row>
    <row r="327" spans="1:14" s="314" customFormat="1" hidden="1" x14ac:dyDescent="0.2">
      <c r="A327" s="315"/>
      <c r="B327" s="321"/>
      <c r="C327" s="504"/>
      <c r="D327" s="505"/>
      <c r="E327" s="312" t="s">
        <v>292</v>
      </c>
      <c r="F327" s="324"/>
      <c r="G327" s="552">
        <f t="shared" si="4"/>
        <v>0</v>
      </c>
      <c r="H327" s="333"/>
      <c r="I327" s="548" t="s">
        <v>526</v>
      </c>
    </row>
    <row r="328" spans="1:14" s="314" customFormat="1" hidden="1" x14ac:dyDescent="0.2">
      <c r="A328" s="315"/>
      <c r="B328" s="305"/>
      <c r="C328" s="502"/>
      <c r="D328" s="503"/>
      <c r="E328" s="312" t="s">
        <v>198</v>
      </c>
      <c r="F328" s="319"/>
      <c r="G328" s="552">
        <f t="shared" si="4"/>
        <v>0</v>
      </c>
      <c r="H328" s="551"/>
      <c r="I328" s="548" t="s">
        <v>526</v>
      </c>
    </row>
    <row r="329" spans="1:14" s="314" customFormat="1" ht="24" hidden="1" x14ac:dyDescent="0.2">
      <c r="A329" s="344">
        <v>3091</v>
      </c>
      <c r="B329" s="337" t="s">
        <v>382</v>
      </c>
      <c r="C329" s="522">
        <v>9</v>
      </c>
      <c r="D329" s="523">
        <v>1</v>
      </c>
      <c r="E329" s="347" t="s">
        <v>23</v>
      </c>
      <c r="F329" s="348" t="s">
        <v>25</v>
      </c>
      <c r="G329" s="552">
        <f t="shared" ref="G329:G354" si="5">H329</f>
        <v>0</v>
      </c>
      <c r="H329" s="557"/>
      <c r="I329" s="548" t="s">
        <v>526</v>
      </c>
    </row>
    <row r="330" spans="1:14" s="314" customFormat="1" ht="30" hidden="1" customHeight="1" x14ac:dyDescent="0.2">
      <c r="A330" s="315"/>
      <c r="B330" s="321"/>
      <c r="C330" s="504"/>
      <c r="D330" s="505"/>
      <c r="E330" s="312" t="s">
        <v>291</v>
      </c>
      <c r="F330" s="324"/>
      <c r="G330" s="552">
        <f t="shared" si="5"/>
        <v>0</v>
      </c>
      <c r="H330" s="333"/>
      <c r="I330" s="548" t="s">
        <v>526</v>
      </c>
    </row>
    <row r="331" spans="1:14" s="314" customFormat="1" hidden="1" x14ac:dyDescent="0.2">
      <c r="A331" s="315"/>
      <c r="B331" s="321"/>
      <c r="C331" s="504"/>
      <c r="D331" s="505"/>
      <c r="E331" s="312" t="s">
        <v>292</v>
      </c>
      <c r="F331" s="324"/>
      <c r="G331" s="552">
        <f t="shared" si="5"/>
        <v>0</v>
      </c>
      <c r="H331" s="333"/>
      <c r="I331" s="548" t="s">
        <v>526</v>
      </c>
    </row>
    <row r="332" spans="1:14" s="314" customFormat="1" hidden="1" x14ac:dyDescent="0.2">
      <c r="A332" s="315"/>
      <c r="B332" s="321"/>
      <c r="C332" s="504"/>
      <c r="D332" s="505"/>
      <c r="E332" s="312" t="s">
        <v>292</v>
      </c>
      <c r="F332" s="324"/>
      <c r="G332" s="552">
        <f t="shared" si="5"/>
        <v>0</v>
      </c>
      <c r="H332" s="333"/>
      <c r="I332" s="548" t="s">
        <v>526</v>
      </c>
    </row>
    <row r="333" spans="1:14" s="314" customFormat="1" ht="24" hidden="1" x14ac:dyDescent="0.2">
      <c r="A333" s="344">
        <v>3092</v>
      </c>
      <c r="B333" s="337" t="s">
        <v>382</v>
      </c>
      <c r="C333" s="522">
        <v>9</v>
      </c>
      <c r="D333" s="523">
        <v>2</v>
      </c>
      <c r="E333" s="347" t="s">
        <v>403</v>
      </c>
      <c r="F333" s="348"/>
      <c r="G333" s="552">
        <f t="shared" si="5"/>
        <v>0</v>
      </c>
      <c r="H333" s="557"/>
      <c r="I333" s="548" t="s">
        <v>526</v>
      </c>
    </row>
    <row r="334" spans="1:14" s="314" customFormat="1" ht="24" x14ac:dyDescent="0.2">
      <c r="A334" s="315"/>
      <c r="B334" s="321"/>
      <c r="C334" s="504"/>
      <c r="D334" s="505"/>
      <c r="E334" s="410" t="s">
        <v>184</v>
      </c>
      <c r="F334" s="324"/>
      <c r="G334" s="552">
        <f t="shared" si="5"/>
        <v>50500</v>
      </c>
      <c r="H334" s="338">
        <f>49500+1000</f>
        <v>50500</v>
      </c>
      <c r="I334" s="548" t="s">
        <v>526</v>
      </c>
    </row>
    <row r="335" spans="1:14" s="314" customFormat="1" ht="16.5" customHeight="1" x14ac:dyDescent="0.2">
      <c r="A335" s="315"/>
      <c r="B335" s="337"/>
      <c r="C335" s="322"/>
      <c r="D335" s="323"/>
      <c r="E335" s="312" t="s">
        <v>991</v>
      </c>
      <c r="F335" s="334"/>
      <c r="G335" s="552">
        <f t="shared" si="5"/>
        <v>200</v>
      </c>
      <c r="H335" s="332">
        <v>200</v>
      </c>
      <c r="I335" s="548" t="s">
        <v>526</v>
      </c>
    </row>
    <row r="336" spans="1:14" s="320" customFormat="1" ht="19.5" customHeight="1" x14ac:dyDescent="0.2">
      <c r="A336" s="315"/>
      <c r="B336" s="321"/>
      <c r="C336" s="504"/>
      <c r="D336" s="505"/>
      <c r="E336" s="312" t="s">
        <v>970</v>
      </c>
      <c r="F336" s="324"/>
      <c r="G336" s="552"/>
      <c r="H336" s="333"/>
      <c r="I336" s="548" t="s">
        <v>526</v>
      </c>
      <c r="J336" s="314"/>
      <c r="K336" s="314"/>
      <c r="L336" s="314"/>
      <c r="M336" s="314"/>
      <c r="N336" s="314"/>
    </row>
    <row r="337" spans="1:14" s="320" customFormat="1" ht="19.5" customHeight="1" x14ac:dyDescent="0.2">
      <c r="A337" s="315"/>
      <c r="B337" s="321"/>
      <c r="C337" s="504"/>
      <c r="D337" s="505"/>
      <c r="E337" s="312" t="s">
        <v>974</v>
      </c>
      <c r="F337" s="324"/>
      <c r="G337" s="552"/>
      <c r="H337" s="333"/>
      <c r="I337" s="548" t="s">
        <v>526</v>
      </c>
      <c r="J337" s="314"/>
      <c r="K337" s="314"/>
      <c r="L337" s="314"/>
      <c r="M337" s="314"/>
      <c r="N337" s="314"/>
    </row>
    <row r="338" spans="1:14" s="320" customFormat="1" ht="19.5" customHeight="1" x14ac:dyDescent="0.2">
      <c r="A338" s="315"/>
      <c r="B338" s="321"/>
      <c r="C338" s="504"/>
      <c r="D338" s="505"/>
      <c r="E338" s="312" t="s">
        <v>975</v>
      </c>
      <c r="F338" s="324"/>
      <c r="G338" s="552"/>
      <c r="H338" s="333"/>
      <c r="I338" s="548" t="s">
        <v>526</v>
      </c>
      <c r="J338" s="314"/>
      <c r="K338" s="314"/>
      <c r="L338" s="314"/>
      <c r="M338" s="314"/>
      <c r="N338" s="314"/>
    </row>
    <row r="339" spans="1:14" s="314" customFormat="1" x14ac:dyDescent="0.2">
      <c r="A339" s="315"/>
      <c r="B339" s="321"/>
      <c r="C339" s="504"/>
      <c r="D339" s="505"/>
      <c r="E339" s="410" t="s">
        <v>250</v>
      </c>
      <c r="F339" s="324"/>
      <c r="G339" s="552"/>
      <c r="H339" s="333"/>
      <c r="I339" s="548" t="s">
        <v>526</v>
      </c>
    </row>
    <row r="340" spans="1:14" s="314" customFormat="1" ht="33" x14ac:dyDescent="0.2">
      <c r="A340" s="330">
        <v>3000</v>
      </c>
      <c r="B340" s="335" t="s">
        <v>382</v>
      </c>
      <c r="C340" s="316">
        <v>0</v>
      </c>
      <c r="D340" s="317">
        <v>0</v>
      </c>
      <c r="E340" s="336" t="s">
        <v>42</v>
      </c>
      <c r="F340" s="331" t="s">
        <v>961</v>
      </c>
      <c r="G340" s="552">
        <f t="shared" si="5"/>
        <v>4200</v>
      </c>
      <c r="H340" s="550">
        <f>H341</f>
        <v>4200</v>
      </c>
      <c r="I340" s="548" t="s">
        <v>526</v>
      </c>
    </row>
    <row r="341" spans="1:14" s="314" customFormat="1" ht="28.5" x14ac:dyDescent="0.2">
      <c r="A341" s="315">
        <v>3070</v>
      </c>
      <c r="B341" s="335" t="s">
        <v>382</v>
      </c>
      <c r="C341" s="502">
        <v>7</v>
      </c>
      <c r="D341" s="503">
        <v>0</v>
      </c>
      <c r="E341" s="318" t="s">
        <v>16</v>
      </c>
      <c r="F341" s="319" t="s">
        <v>17</v>
      </c>
      <c r="G341" s="552">
        <f t="shared" si="5"/>
        <v>4200</v>
      </c>
      <c r="H341" s="338">
        <f>H343</f>
        <v>4200</v>
      </c>
      <c r="I341" s="548" t="s">
        <v>526</v>
      </c>
    </row>
    <row r="342" spans="1:14" s="314" customFormat="1" x14ac:dyDescent="0.2">
      <c r="A342" s="315"/>
      <c r="B342" s="305"/>
      <c r="C342" s="502"/>
      <c r="D342" s="503"/>
      <c r="E342" s="312" t="s">
        <v>198</v>
      </c>
      <c r="F342" s="319"/>
      <c r="G342" s="552"/>
      <c r="H342" s="550"/>
      <c r="I342" s="548" t="s">
        <v>526</v>
      </c>
    </row>
    <row r="343" spans="1:14" s="314" customFormat="1" ht="24" x14ac:dyDescent="0.2">
      <c r="A343" s="315">
        <v>3071</v>
      </c>
      <c r="B343" s="337" t="s">
        <v>382</v>
      </c>
      <c r="C343" s="504">
        <v>7</v>
      </c>
      <c r="D343" s="505">
        <v>1</v>
      </c>
      <c r="E343" s="312" t="s">
        <v>16</v>
      </c>
      <c r="F343" s="328" t="s">
        <v>19</v>
      </c>
      <c r="G343" s="552">
        <f t="shared" si="5"/>
        <v>4200</v>
      </c>
      <c r="H343" s="338">
        <f>H345+H346+H347</f>
        <v>4200</v>
      </c>
      <c r="I343" s="548" t="s">
        <v>526</v>
      </c>
    </row>
    <row r="344" spans="1:14" s="314" customFormat="1" ht="36" x14ac:dyDescent="0.2">
      <c r="A344" s="315"/>
      <c r="B344" s="321"/>
      <c r="C344" s="504"/>
      <c r="D344" s="505"/>
      <c r="E344" s="312" t="s">
        <v>291</v>
      </c>
      <c r="F344" s="324"/>
      <c r="G344" s="552"/>
      <c r="H344" s="338"/>
      <c r="I344" s="548" t="s">
        <v>526</v>
      </c>
    </row>
    <row r="345" spans="1:14" s="314" customFormat="1" ht="27.75" customHeight="1" x14ac:dyDescent="0.2">
      <c r="A345" s="315"/>
      <c r="B345" s="321"/>
      <c r="C345" s="504"/>
      <c r="D345" s="504"/>
      <c r="E345" s="440" t="s">
        <v>430</v>
      </c>
      <c r="F345" s="324"/>
      <c r="G345" s="552">
        <f t="shared" si="5"/>
        <v>3000</v>
      </c>
      <c r="H345" s="338">
        <v>3000</v>
      </c>
      <c r="I345" s="548" t="s">
        <v>526</v>
      </c>
    </row>
    <row r="346" spans="1:14" s="314" customFormat="1" ht="24.75" customHeight="1" x14ac:dyDescent="0.2">
      <c r="A346" s="315"/>
      <c r="B346" s="321"/>
      <c r="C346" s="504"/>
      <c r="D346" s="505"/>
      <c r="E346" s="384" t="s">
        <v>969</v>
      </c>
      <c r="F346" s="324"/>
      <c r="G346" s="552">
        <f t="shared" si="5"/>
        <v>1000</v>
      </c>
      <c r="H346" s="338">
        <v>1000</v>
      </c>
      <c r="I346" s="548" t="s">
        <v>526</v>
      </c>
    </row>
    <row r="347" spans="1:14" s="314" customFormat="1" x14ac:dyDescent="0.2">
      <c r="A347" s="344"/>
      <c r="B347" s="321"/>
      <c r="C347" s="504"/>
      <c r="D347" s="505"/>
      <c r="E347" s="384" t="s">
        <v>976</v>
      </c>
      <c r="F347" s="324"/>
      <c r="G347" s="552">
        <f t="shared" si="5"/>
        <v>200</v>
      </c>
      <c r="H347" s="338">
        <v>200</v>
      </c>
      <c r="I347" s="548" t="s">
        <v>526</v>
      </c>
    </row>
    <row r="348" spans="1:14" s="320" customFormat="1" ht="24" customHeight="1" x14ac:dyDescent="0.2">
      <c r="A348" s="349">
        <v>3100</v>
      </c>
      <c r="B348" s="316" t="s">
        <v>383</v>
      </c>
      <c r="C348" s="316">
        <v>0</v>
      </c>
      <c r="D348" s="317">
        <v>0</v>
      </c>
      <c r="E348" s="350" t="s">
        <v>43</v>
      </c>
      <c r="F348" s="351"/>
      <c r="G348" s="552">
        <f t="shared" si="5"/>
        <v>15000</v>
      </c>
      <c r="H348" s="548">
        <f>H352</f>
        <v>15000</v>
      </c>
      <c r="I348" s="548" t="s">
        <v>526</v>
      </c>
      <c r="J348" s="314"/>
      <c r="K348" s="314"/>
      <c r="L348" s="314"/>
      <c r="M348" s="314"/>
      <c r="N348" s="314"/>
    </row>
    <row r="349" spans="1:14" s="314" customFormat="1" x14ac:dyDescent="0.2">
      <c r="A349" s="344"/>
      <c r="B349" s="305"/>
      <c r="C349" s="500"/>
      <c r="D349" s="501"/>
      <c r="E349" s="312" t="s">
        <v>197</v>
      </c>
      <c r="F349" s="313"/>
      <c r="G349" s="552"/>
      <c r="H349" s="333"/>
      <c r="I349" s="548" t="s">
        <v>526</v>
      </c>
    </row>
    <row r="350" spans="1:14" s="314" customFormat="1" ht="24" x14ac:dyDescent="0.2">
      <c r="A350" s="344">
        <v>3110</v>
      </c>
      <c r="B350" s="352" t="s">
        <v>383</v>
      </c>
      <c r="C350" s="352">
        <v>1</v>
      </c>
      <c r="D350" s="353">
        <v>0</v>
      </c>
      <c r="E350" s="342" t="s">
        <v>129</v>
      </c>
      <c r="F350" s="328"/>
      <c r="G350" s="552"/>
      <c r="H350" s="526"/>
      <c r="I350" s="548" t="s">
        <v>526</v>
      </c>
    </row>
    <row r="351" spans="1:14" s="314" customFormat="1" x14ac:dyDescent="0.2">
      <c r="A351" s="344"/>
      <c r="B351" s="305"/>
      <c r="C351" s="502"/>
      <c r="D351" s="503"/>
      <c r="E351" s="312" t="s">
        <v>198</v>
      </c>
      <c r="F351" s="319"/>
      <c r="G351" s="552"/>
      <c r="H351" s="551"/>
      <c r="I351" s="548" t="s">
        <v>526</v>
      </c>
    </row>
    <row r="352" spans="1:14" s="314" customFormat="1" ht="15.75" thickBot="1" x14ac:dyDescent="0.25">
      <c r="A352" s="354">
        <v>3112</v>
      </c>
      <c r="B352" s="355" t="s">
        <v>383</v>
      </c>
      <c r="C352" s="355">
        <v>1</v>
      </c>
      <c r="D352" s="356">
        <v>2</v>
      </c>
      <c r="E352" s="357" t="s">
        <v>130</v>
      </c>
      <c r="F352" s="358"/>
      <c r="G352" s="552">
        <f t="shared" si="5"/>
        <v>15000</v>
      </c>
      <c r="H352" s="526">
        <f>H354</f>
        <v>15000</v>
      </c>
      <c r="I352" s="548" t="s">
        <v>526</v>
      </c>
    </row>
    <row r="353" spans="1:9" s="314" customFormat="1" ht="36" x14ac:dyDescent="0.2">
      <c r="A353" s="315"/>
      <c r="B353" s="321"/>
      <c r="C353" s="504"/>
      <c r="D353" s="505"/>
      <c r="E353" s="312" t="s">
        <v>291</v>
      </c>
      <c r="F353" s="324"/>
      <c r="G353" s="552"/>
      <c r="H353" s="333"/>
      <c r="I353" s="548" t="s">
        <v>526</v>
      </c>
    </row>
    <row r="354" spans="1:9" s="314" customFormat="1" x14ac:dyDescent="0.2">
      <c r="A354" s="315"/>
      <c r="B354" s="321"/>
      <c r="C354" s="504"/>
      <c r="D354" s="505"/>
      <c r="E354" s="399" t="s">
        <v>468</v>
      </c>
      <c r="F354" s="324"/>
      <c r="G354" s="552">
        <f t="shared" si="5"/>
        <v>15000</v>
      </c>
      <c r="H354" s="526">
        <v>15000</v>
      </c>
      <c r="I354" s="548" t="s">
        <v>526</v>
      </c>
    </row>
    <row r="355" spans="1:9" s="314" customFormat="1" x14ac:dyDescent="0.2">
      <c r="A355" s="315"/>
      <c r="B355" s="321"/>
      <c r="C355" s="504"/>
      <c r="D355" s="505"/>
      <c r="E355" s="312" t="s">
        <v>292</v>
      </c>
      <c r="F355" s="324"/>
      <c r="G355" s="552"/>
      <c r="H355" s="333"/>
      <c r="I355" s="548" t="s">
        <v>526</v>
      </c>
    </row>
    <row r="356" spans="1:9" x14ac:dyDescent="0.2">
      <c r="B356" s="46"/>
      <c r="C356" s="47"/>
      <c r="D356" s="48"/>
    </row>
    <row r="357" spans="1:9" x14ac:dyDescent="0.2">
      <c r="B357" s="49"/>
      <c r="C357" s="47"/>
      <c r="D357" s="48"/>
    </row>
    <row r="358" spans="1:9" x14ac:dyDescent="0.2">
      <c r="B358" s="49"/>
      <c r="C358" s="47"/>
      <c r="D358" s="48"/>
      <c r="E358" s="10"/>
    </row>
    <row r="359" spans="1:9" x14ac:dyDescent="0.2">
      <c r="B359" s="49"/>
      <c r="C359" s="50"/>
      <c r="D359" s="10"/>
      <c r="E359" s="10"/>
      <c r="F359" s="10"/>
      <c r="G359" s="10"/>
    </row>
  </sheetData>
  <mergeCells count="11">
    <mergeCell ref="F5:F6"/>
    <mergeCell ref="H5:I5"/>
    <mergeCell ref="A1:I1"/>
    <mergeCell ref="A2:I2"/>
    <mergeCell ref="H4:I4"/>
    <mergeCell ref="A5:A6"/>
    <mergeCell ref="B5:B6"/>
    <mergeCell ref="C5:C6"/>
    <mergeCell ref="D5:D6"/>
    <mergeCell ref="E5:E6"/>
    <mergeCell ref="G5:G6"/>
  </mergeCells>
  <pageMargins left="0.25" right="0.25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blanc</vt:lpstr>
      <vt:lpstr>Sheet1</vt:lpstr>
      <vt:lpstr>Sheet2</vt:lpstr>
      <vt:lpstr>Sheet3</vt:lpstr>
      <vt:lpstr>Sheet4</vt:lpstr>
      <vt:lpstr>Sheet5</vt:lpstr>
      <vt:lpstr>Sheet6</vt:lpstr>
      <vt:lpstr>Sheet1!Заголовки_для_печати</vt:lpstr>
      <vt:lpstr>Sheet2!Заголовки_для_печати</vt:lpstr>
      <vt:lpstr>Sheet3!Заголовки_для_печати</vt:lpstr>
      <vt:lpstr>Sheet5!Заголовки_для_печати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Пользователь Windows</cp:lastModifiedBy>
  <cp:lastPrinted>2022-11-23T07:06:51Z</cp:lastPrinted>
  <dcterms:created xsi:type="dcterms:W3CDTF">1996-10-14T23:33:28Z</dcterms:created>
  <dcterms:modified xsi:type="dcterms:W3CDTF">2022-11-23T07:17:41Z</dcterms:modified>
</cp:coreProperties>
</file>