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ավագանի 15.10.24\"/>
    </mc:Choice>
  </mc:AlternateContent>
  <bookViews>
    <workbookView xWindow="0" yWindow="0" windowWidth="3420" windowHeight="0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62913"/>
</workbook>
</file>

<file path=xl/calcChain.xml><?xml version="1.0" encoding="utf-8"?>
<calcChain xmlns="http://schemas.openxmlformats.org/spreadsheetml/2006/main">
  <c r="J95" i="5" l="1"/>
  <c r="G95" i="5"/>
  <c r="D95" i="5"/>
  <c r="J94" i="5"/>
  <c r="G94" i="5"/>
  <c r="D94" i="5"/>
  <c r="D92" i="5" s="1"/>
  <c r="L92" i="5"/>
  <c r="K92" i="5"/>
  <c r="J92" i="5"/>
  <c r="I92" i="5"/>
  <c r="I86" i="5" s="1"/>
  <c r="H92" i="5"/>
  <c r="F92" i="5"/>
  <c r="E92" i="5"/>
  <c r="E86" i="5" s="1"/>
  <c r="E80" i="5" s="1"/>
  <c r="J91" i="5"/>
  <c r="G91" i="5"/>
  <c r="D91" i="5"/>
  <c r="J90" i="5"/>
  <c r="G90" i="5"/>
  <c r="D90" i="5"/>
  <c r="L88" i="5"/>
  <c r="L86" i="5" s="1"/>
  <c r="J88" i="5"/>
  <c r="I88" i="5"/>
  <c r="G88" i="5"/>
  <c r="F88" i="5"/>
  <c r="K86" i="5"/>
  <c r="J86" i="5"/>
  <c r="H86" i="5"/>
  <c r="F86" i="5"/>
  <c r="F80" i="5" s="1"/>
  <c r="F78" i="5" s="1"/>
  <c r="J85" i="5"/>
  <c r="J82" i="5" s="1"/>
  <c r="J80" i="5" s="1"/>
  <c r="J78" i="5" s="1"/>
  <c r="G85" i="5"/>
  <c r="D85" i="5"/>
  <c r="J84" i="5"/>
  <c r="G84" i="5"/>
  <c r="D84" i="5"/>
  <c r="D82" i="5" s="1"/>
  <c r="L82" i="5"/>
  <c r="I82" i="5"/>
  <c r="G82" i="5"/>
  <c r="F82" i="5"/>
  <c r="L80" i="5"/>
  <c r="K80" i="5"/>
  <c r="K78" i="5" s="1"/>
  <c r="H80" i="5"/>
  <c r="H78" i="5" s="1"/>
  <c r="L78" i="5"/>
  <c r="E78" i="5"/>
  <c r="J77" i="5"/>
  <c r="G77" i="5"/>
  <c r="D77" i="5"/>
  <c r="J76" i="5"/>
  <c r="G76" i="5"/>
  <c r="D76" i="5"/>
  <c r="J75" i="5"/>
  <c r="G75" i="5"/>
  <c r="D75" i="5"/>
  <c r="J74" i="5"/>
  <c r="L73" i="5"/>
  <c r="J73" i="5"/>
  <c r="J67" i="5" s="1"/>
  <c r="F73" i="5"/>
  <c r="D73" i="5" s="1"/>
  <c r="J72" i="5"/>
  <c r="G72" i="5"/>
  <c r="D72" i="5"/>
  <c r="J71" i="5"/>
  <c r="G71" i="5"/>
  <c r="G69" i="5" s="1"/>
  <c r="D71" i="5"/>
  <c r="L69" i="5"/>
  <c r="L67" i="5" s="1"/>
  <c r="L59" i="5" s="1"/>
  <c r="J69" i="5"/>
  <c r="I69" i="5"/>
  <c r="F69" i="5"/>
  <c r="D69" i="5"/>
  <c r="D67" i="5" s="1"/>
  <c r="D59" i="5" s="1"/>
  <c r="K67" i="5"/>
  <c r="H67" i="5"/>
  <c r="E67" i="5"/>
  <c r="J66" i="5"/>
  <c r="G66" i="5"/>
  <c r="G61" i="5" s="1"/>
  <c r="D66" i="5"/>
  <c r="J65" i="5"/>
  <c r="G65" i="5"/>
  <c r="D65" i="5"/>
  <c r="D61" i="5" s="1"/>
  <c r="D64" i="5" s="1"/>
  <c r="K64" i="5"/>
  <c r="E64" i="5"/>
  <c r="J63" i="5"/>
  <c r="G63" i="5"/>
  <c r="D63" i="5"/>
  <c r="K61" i="5"/>
  <c r="J61" i="5"/>
  <c r="J64" i="5" s="1"/>
  <c r="H61" i="5"/>
  <c r="E61" i="5"/>
  <c r="K59" i="5"/>
  <c r="J58" i="5"/>
  <c r="G58" i="5"/>
  <c r="D58" i="5"/>
  <c r="J57" i="5"/>
  <c r="J55" i="5" s="1"/>
  <c r="G57" i="5"/>
  <c r="D57" i="5"/>
  <c r="L55" i="5"/>
  <c r="K55" i="5"/>
  <c r="K48" i="5" s="1"/>
  <c r="I55" i="5"/>
  <c r="H55" i="5"/>
  <c r="G55" i="5"/>
  <c r="F55" i="5"/>
  <c r="E55" i="5"/>
  <c r="D55" i="5"/>
  <c r="J54" i="5"/>
  <c r="J50" i="5" s="1"/>
  <c r="G54" i="5"/>
  <c r="D54" i="5"/>
  <c r="J53" i="5"/>
  <c r="G53" i="5"/>
  <c r="G50" i="5" s="1"/>
  <c r="D53" i="5"/>
  <c r="J52" i="5"/>
  <c r="G52" i="5"/>
  <c r="D52" i="5"/>
  <c r="D50" i="5" s="1"/>
  <c r="L50" i="5"/>
  <c r="I50" i="5"/>
  <c r="F50" i="5"/>
  <c r="J47" i="5"/>
  <c r="G47" i="5"/>
  <c r="D47" i="5"/>
  <c r="J46" i="5"/>
  <c r="G46" i="5"/>
  <c r="G44" i="5" s="1"/>
  <c r="D46" i="5"/>
  <c r="D44" i="5" s="1"/>
  <c r="L44" i="5"/>
  <c r="K44" i="5"/>
  <c r="J44" i="5"/>
  <c r="I44" i="5"/>
  <c r="H44" i="5"/>
  <c r="F44" i="5"/>
  <c r="F38" i="5" s="1"/>
  <c r="E44" i="5"/>
  <c r="J43" i="5"/>
  <c r="G43" i="5"/>
  <c r="G40" i="5" s="1"/>
  <c r="D43" i="5"/>
  <c r="D40" i="5" s="1"/>
  <c r="D38" i="5" s="1"/>
  <c r="J42" i="5"/>
  <c r="G42" i="5"/>
  <c r="D42" i="5"/>
  <c r="L40" i="5"/>
  <c r="L38" i="5" s="1"/>
  <c r="L26" i="5" s="1"/>
  <c r="K40" i="5"/>
  <c r="J40" i="5"/>
  <c r="I40" i="5"/>
  <c r="I38" i="5" s="1"/>
  <c r="H40" i="5"/>
  <c r="H38" i="5" s="1"/>
  <c r="H26" i="5" s="1"/>
  <c r="H20" i="5" s="1"/>
  <c r="F40" i="5"/>
  <c r="E40" i="5"/>
  <c r="K38" i="5"/>
  <c r="J38" i="5"/>
  <c r="E38" i="5"/>
  <c r="E26" i="5" s="1"/>
  <c r="E20" i="5" s="1"/>
  <c r="J37" i="5"/>
  <c r="G37" i="5"/>
  <c r="D37" i="5"/>
  <c r="J36" i="5"/>
  <c r="G36" i="5"/>
  <c r="D36" i="5"/>
  <c r="L34" i="5"/>
  <c r="J34" i="5"/>
  <c r="I34" i="5"/>
  <c r="G34" i="5"/>
  <c r="F34" i="5"/>
  <c r="J33" i="5"/>
  <c r="G33" i="5"/>
  <c r="D33" i="5"/>
  <c r="J32" i="5"/>
  <c r="G32" i="5"/>
  <c r="D32" i="5"/>
  <c r="D30" i="5" s="1"/>
  <c r="L30" i="5"/>
  <c r="L28" i="5" s="1"/>
  <c r="J30" i="5"/>
  <c r="I30" i="5"/>
  <c r="G30" i="5"/>
  <c r="G28" i="5" s="1"/>
  <c r="F30" i="5"/>
  <c r="F28" i="5" s="1"/>
  <c r="J28" i="5"/>
  <c r="J26" i="5" s="1"/>
  <c r="I28" i="5"/>
  <c r="I26" i="5" s="1"/>
  <c r="I20" i="5" s="1"/>
  <c r="K26" i="5"/>
  <c r="J25" i="5"/>
  <c r="G25" i="5"/>
  <c r="D25" i="5"/>
  <c r="J24" i="5"/>
  <c r="G24" i="5"/>
  <c r="G22" i="5" s="1"/>
  <c r="D24" i="5"/>
  <c r="L22" i="5"/>
  <c r="J22" i="5"/>
  <c r="I22" i="5"/>
  <c r="F22" i="5"/>
  <c r="D22" i="5"/>
  <c r="K20" i="5"/>
  <c r="J20" i="5"/>
  <c r="K18" i="5"/>
  <c r="K16" i="5" s="1"/>
  <c r="M231" i="3"/>
  <c r="J231" i="3"/>
  <c r="G231" i="3"/>
  <c r="D231" i="3"/>
  <c r="M230" i="3"/>
  <c r="J230" i="3"/>
  <c r="G230" i="3"/>
  <c r="D230" i="3"/>
  <c r="M229" i="3"/>
  <c r="J229" i="3"/>
  <c r="G229" i="3"/>
  <c r="D229" i="3"/>
  <c r="M228" i="3"/>
  <c r="J228" i="3"/>
  <c r="J226" i="3" s="1"/>
  <c r="G228" i="3"/>
  <c r="D228" i="3"/>
  <c r="M227" i="3"/>
  <c r="L226" i="3"/>
  <c r="I226" i="3"/>
  <c r="G226" i="3"/>
  <c r="M226" i="3" s="1"/>
  <c r="F226" i="3"/>
  <c r="D226" i="3"/>
  <c r="J225" i="3"/>
  <c r="J223" i="3" s="1"/>
  <c r="G225" i="3"/>
  <c r="D225" i="3"/>
  <c r="M224" i="3"/>
  <c r="M223" i="3"/>
  <c r="L223" i="3"/>
  <c r="I223" i="3"/>
  <c r="G223" i="3"/>
  <c r="F223" i="3"/>
  <c r="D223" i="3"/>
  <c r="M222" i="3"/>
  <c r="J222" i="3"/>
  <c r="G222" i="3"/>
  <c r="D222" i="3"/>
  <c r="M221" i="3"/>
  <c r="J221" i="3"/>
  <c r="G221" i="3"/>
  <c r="D221" i="3"/>
  <c r="M220" i="3"/>
  <c r="J220" i="3"/>
  <c r="J218" i="3" s="1"/>
  <c r="G220" i="3"/>
  <c r="D220" i="3"/>
  <c r="M219" i="3"/>
  <c r="L218" i="3"/>
  <c r="I218" i="3"/>
  <c r="G218" i="3"/>
  <c r="F218" i="3"/>
  <c r="D218" i="3"/>
  <c r="J217" i="3"/>
  <c r="G217" i="3"/>
  <c r="D217" i="3"/>
  <c r="M216" i="3"/>
  <c r="L215" i="3"/>
  <c r="I215" i="3"/>
  <c r="F215" i="3"/>
  <c r="D215" i="3"/>
  <c r="M214" i="3"/>
  <c r="J214" i="3"/>
  <c r="G214" i="3"/>
  <c r="D214" i="3"/>
  <c r="M213" i="3"/>
  <c r="J213" i="3"/>
  <c r="G213" i="3"/>
  <c r="D213" i="3"/>
  <c r="M212" i="3"/>
  <c r="J212" i="3"/>
  <c r="J210" i="3" s="1"/>
  <c r="J208" i="3" s="1"/>
  <c r="G212" i="3"/>
  <c r="D212" i="3"/>
  <c r="M210" i="3"/>
  <c r="L210" i="3"/>
  <c r="I210" i="3"/>
  <c r="G210" i="3"/>
  <c r="F210" i="3"/>
  <c r="D210" i="3"/>
  <c r="L208" i="3"/>
  <c r="F208" i="3"/>
  <c r="D208" i="3"/>
  <c r="J207" i="3"/>
  <c r="M207" i="3" s="1"/>
  <c r="G207" i="3"/>
  <c r="G205" i="3" s="1"/>
  <c r="D207" i="3"/>
  <c r="D205" i="3" s="1"/>
  <c r="L205" i="3"/>
  <c r="J205" i="3"/>
  <c r="M205" i="3" s="1"/>
  <c r="I205" i="3"/>
  <c r="F205" i="3"/>
  <c r="M204" i="3"/>
  <c r="J204" i="3"/>
  <c r="G204" i="3"/>
  <c r="D204" i="3"/>
  <c r="M203" i="3"/>
  <c r="J203" i="3"/>
  <c r="G203" i="3"/>
  <c r="D203" i="3"/>
  <c r="M202" i="3"/>
  <c r="J202" i="3"/>
  <c r="G202" i="3"/>
  <c r="D202" i="3"/>
  <c r="M201" i="3"/>
  <c r="J201" i="3"/>
  <c r="G201" i="3"/>
  <c r="D201" i="3"/>
  <c r="M200" i="3"/>
  <c r="L199" i="3"/>
  <c r="J199" i="3"/>
  <c r="M199" i="3" s="1"/>
  <c r="I199" i="3"/>
  <c r="G199" i="3"/>
  <c r="F199" i="3"/>
  <c r="D199" i="3"/>
  <c r="M198" i="3"/>
  <c r="J198" i="3"/>
  <c r="G198" i="3"/>
  <c r="D198" i="3"/>
  <c r="D196" i="3" s="1"/>
  <c r="M197" i="3"/>
  <c r="L196" i="3"/>
  <c r="J196" i="3"/>
  <c r="M196" i="3" s="1"/>
  <c r="I196" i="3"/>
  <c r="G196" i="3"/>
  <c r="F196" i="3"/>
  <c r="M195" i="3"/>
  <c r="J195" i="3"/>
  <c r="G195" i="3"/>
  <c r="D195" i="3"/>
  <c r="M194" i="3"/>
  <c r="J194" i="3"/>
  <c r="G194" i="3"/>
  <c r="D194" i="3"/>
  <c r="M193" i="3"/>
  <c r="J193" i="3"/>
  <c r="G193" i="3"/>
  <c r="D193" i="3"/>
  <c r="M192" i="3"/>
  <c r="J192" i="3"/>
  <c r="G192" i="3"/>
  <c r="D192" i="3"/>
  <c r="D190" i="3" s="1"/>
  <c r="L190" i="3"/>
  <c r="J190" i="3"/>
  <c r="I190" i="3"/>
  <c r="G190" i="3"/>
  <c r="M190" i="3" s="1"/>
  <c r="F190" i="3"/>
  <c r="M189" i="3"/>
  <c r="J189" i="3"/>
  <c r="G189" i="3"/>
  <c r="D189" i="3"/>
  <c r="M188" i="3"/>
  <c r="J188" i="3"/>
  <c r="G188" i="3"/>
  <c r="D188" i="3"/>
  <c r="M187" i="3"/>
  <c r="J187" i="3"/>
  <c r="G187" i="3"/>
  <c r="D187" i="3"/>
  <c r="M186" i="3"/>
  <c r="J186" i="3"/>
  <c r="J184" i="3" s="1"/>
  <c r="G186" i="3"/>
  <c r="D186" i="3"/>
  <c r="M184" i="3"/>
  <c r="L184" i="3"/>
  <c r="I184" i="3"/>
  <c r="G184" i="3"/>
  <c r="F184" i="3"/>
  <c r="F172" i="3" s="1"/>
  <c r="D184" i="3"/>
  <c r="J183" i="3"/>
  <c r="M183" i="3" s="1"/>
  <c r="G183" i="3"/>
  <c r="D183" i="3"/>
  <c r="J182" i="3"/>
  <c r="G182" i="3"/>
  <c r="D182" i="3"/>
  <c r="J181" i="3"/>
  <c r="G181" i="3"/>
  <c r="G179" i="3" s="1"/>
  <c r="D181" i="3"/>
  <c r="D179" i="3" s="1"/>
  <c r="L179" i="3"/>
  <c r="J179" i="3"/>
  <c r="I179" i="3"/>
  <c r="F179" i="3"/>
  <c r="M178" i="3"/>
  <c r="J178" i="3"/>
  <c r="G178" i="3"/>
  <c r="D178" i="3"/>
  <c r="M177" i="3"/>
  <c r="J177" i="3"/>
  <c r="G177" i="3"/>
  <c r="D177" i="3"/>
  <c r="M176" i="3"/>
  <c r="J176" i="3"/>
  <c r="G176" i="3"/>
  <c r="D176" i="3"/>
  <c r="D174" i="3" s="1"/>
  <c r="L174" i="3"/>
  <c r="J174" i="3"/>
  <c r="I174" i="3"/>
  <c r="I172" i="3" s="1"/>
  <c r="I170" i="3" s="1"/>
  <c r="G174" i="3"/>
  <c r="G172" i="3" s="1"/>
  <c r="G170" i="3" s="1"/>
  <c r="F174" i="3"/>
  <c r="L172" i="3"/>
  <c r="L170" i="3" s="1"/>
  <c r="F170" i="3"/>
  <c r="F15" i="3" s="1"/>
  <c r="J169" i="3"/>
  <c r="G169" i="3"/>
  <c r="M169" i="3" s="1"/>
  <c r="D169" i="3"/>
  <c r="M168" i="3"/>
  <c r="L166" i="3"/>
  <c r="L141" i="3" s="1"/>
  <c r="K166" i="3"/>
  <c r="J166" i="3"/>
  <c r="M166" i="3" s="1"/>
  <c r="I166" i="3"/>
  <c r="H166" i="3"/>
  <c r="G166" i="3"/>
  <c r="F166" i="3"/>
  <c r="E166" i="3"/>
  <c r="D166" i="3"/>
  <c r="M165" i="3"/>
  <c r="J165" i="3"/>
  <c r="G165" i="3"/>
  <c r="D165" i="3"/>
  <c r="D163" i="3" s="1"/>
  <c r="M164" i="3"/>
  <c r="K163" i="3"/>
  <c r="J163" i="3"/>
  <c r="M163" i="3" s="1"/>
  <c r="H163" i="3"/>
  <c r="G163" i="3"/>
  <c r="E163" i="3"/>
  <c r="M162" i="3"/>
  <c r="J162" i="3"/>
  <c r="J160" i="3" s="1"/>
  <c r="M160" i="3" s="1"/>
  <c r="G162" i="3"/>
  <c r="D162" i="3"/>
  <c r="D160" i="3" s="1"/>
  <c r="K160" i="3"/>
  <c r="H160" i="3"/>
  <c r="G160" i="3"/>
  <c r="E160" i="3"/>
  <c r="J159" i="3"/>
  <c r="M159" i="3" s="1"/>
  <c r="G159" i="3"/>
  <c r="D159" i="3"/>
  <c r="J158" i="3"/>
  <c r="G158" i="3"/>
  <c r="D158" i="3"/>
  <c r="M157" i="3"/>
  <c r="K156" i="3"/>
  <c r="H156" i="3"/>
  <c r="G156" i="3"/>
  <c r="E156" i="3"/>
  <c r="D156" i="3"/>
  <c r="J155" i="3"/>
  <c r="J153" i="3" s="1"/>
  <c r="G155" i="3"/>
  <c r="D155" i="3"/>
  <c r="M154" i="3"/>
  <c r="M153" i="3"/>
  <c r="K153" i="3"/>
  <c r="H153" i="3"/>
  <c r="G153" i="3"/>
  <c r="E153" i="3"/>
  <c r="D153" i="3"/>
  <c r="J152" i="3"/>
  <c r="M152" i="3" s="1"/>
  <c r="G152" i="3"/>
  <c r="D152" i="3"/>
  <c r="J151" i="3"/>
  <c r="M151" i="3" s="1"/>
  <c r="G151" i="3"/>
  <c r="D151" i="3"/>
  <c r="J150" i="3"/>
  <c r="M150" i="3" s="1"/>
  <c r="G150" i="3"/>
  <c r="D150" i="3"/>
  <c r="J149" i="3"/>
  <c r="J147" i="3" s="1"/>
  <c r="M147" i="3" s="1"/>
  <c r="G149" i="3"/>
  <c r="D149" i="3"/>
  <c r="K147" i="3"/>
  <c r="H147" i="3"/>
  <c r="G147" i="3"/>
  <c r="E147" i="3"/>
  <c r="D147" i="3"/>
  <c r="J146" i="3"/>
  <c r="G146" i="3"/>
  <c r="D146" i="3"/>
  <c r="J145" i="3"/>
  <c r="G145" i="3"/>
  <c r="D145" i="3"/>
  <c r="K143" i="3"/>
  <c r="J143" i="3"/>
  <c r="H143" i="3"/>
  <c r="E143" i="3"/>
  <c r="E141" i="3" s="1"/>
  <c r="D143" i="3"/>
  <c r="K141" i="3"/>
  <c r="I141" i="3"/>
  <c r="F141" i="3"/>
  <c r="J140" i="3"/>
  <c r="G140" i="3"/>
  <c r="D140" i="3"/>
  <c r="M139" i="3"/>
  <c r="K138" i="3"/>
  <c r="H138" i="3"/>
  <c r="G138" i="3"/>
  <c r="E138" i="3"/>
  <c r="D138" i="3"/>
  <c r="J137" i="3"/>
  <c r="M137" i="3" s="1"/>
  <c r="G137" i="3"/>
  <c r="D137" i="3"/>
  <c r="J136" i="3"/>
  <c r="M136" i="3" s="1"/>
  <c r="G136" i="3"/>
  <c r="D136" i="3"/>
  <c r="J135" i="3"/>
  <c r="M135" i="3" s="1"/>
  <c r="G135" i="3"/>
  <c r="D135" i="3"/>
  <c r="J134" i="3"/>
  <c r="J132" i="3" s="1"/>
  <c r="M132" i="3" s="1"/>
  <c r="G134" i="3"/>
  <c r="D134" i="3"/>
  <c r="K132" i="3"/>
  <c r="H132" i="3"/>
  <c r="G132" i="3"/>
  <c r="E132" i="3"/>
  <c r="D132" i="3"/>
  <c r="J131" i="3"/>
  <c r="M131" i="3" s="1"/>
  <c r="G131" i="3"/>
  <c r="D131" i="3"/>
  <c r="J130" i="3"/>
  <c r="G130" i="3"/>
  <c r="G128" i="3" s="1"/>
  <c r="G126" i="3" s="1"/>
  <c r="D130" i="3"/>
  <c r="M129" i="3"/>
  <c r="K128" i="3"/>
  <c r="K126" i="3" s="1"/>
  <c r="H128" i="3"/>
  <c r="E128" i="3"/>
  <c r="D128" i="3"/>
  <c r="E126" i="3"/>
  <c r="D126" i="3"/>
  <c r="J125" i="3"/>
  <c r="G125" i="3"/>
  <c r="D125" i="3"/>
  <c r="D122" i="3" s="1"/>
  <c r="J124" i="3"/>
  <c r="M124" i="3" s="1"/>
  <c r="G124" i="3"/>
  <c r="D124" i="3"/>
  <c r="J123" i="3"/>
  <c r="G123" i="3"/>
  <c r="G122" i="3" s="1"/>
  <c r="G118" i="3" s="1"/>
  <c r="D123" i="3"/>
  <c r="K122" i="3"/>
  <c r="J122" i="3"/>
  <c r="H122" i="3"/>
  <c r="H118" i="3" s="1"/>
  <c r="E122" i="3"/>
  <c r="M121" i="3"/>
  <c r="J121" i="3"/>
  <c r="G121" i="3"/>
  <c r="D121" i="3"/>
  <c r="M120" i="3"/>
  <c r="J120" i="3"/>
  <c r="G120" i="3"/>
  <c r="D120" i="3"/>
  <c r="K118" i="3"/>
  <c r="E118" i="3"/>
  <c r="M117" i="3"/>
  <c r="K117" i="3"/>
  <c r="J117" i="3" s="1"/>
  <c r="H117" i="3"/>
  <c r="G117" i="3"/>
  <c r="E117" i="3"/>
  <c r="J116" i="3"/>
  <c r="G116" i="3"/>
  <c r="D116" i="3"/>
  <c r="J115" i="3"/>
  <c r="M115" i="3" s="1"/>
  <c r="G115" i="3"/>
  <c r="D115" i="3"/>
  <c r="K114" i="3"/>
  <c r="K110" i="3" s="1"/>
  <c r="K100" i="3" s="1"/>
  <c r="J114" i="3"/>
  <c r="H114" i="3"/>
  <c r="J113" i="3"/>
  <c r="M113" i="3" s="1"/>
  <c r="G113" i="3"/>
  <c r="D113" i="3"/>
  <c r="J112" i="3"/>
  <c r="G112" i="3"/>
  <c r="D112" i="3"/>
  <c r="H110" i="3"/>
  <c r="M109" i="3"/>
  <c r="J109" i="3"/>
  <c r="G109" i="3"/>
  <c r="D109" i="3"/>
  <c r="M108" i="3"/>
  <c r="J108" i="3"/>
  <c r="G108" i="3"/>
  <c r="G106" i="3" s="1"/>
  <c r="D108" i="3"/>
  <c r="D106" i="3" s="1"/>
  <c r="M107" i="3"/>
  <c r="K106" i="3"/>
  <c r="J106" i="3"/>
  <c r="M106" i="3" s="1"/>
  <c r="H106" i="3"/>
  <c r="E106" i="3"/>
  <c r="M105" i="3"/>
  <c r="J105" i="3"/>
  <c r="G105" i="3"/>
  <c r="D105" i="3"/>
  <c r="M104" i="3"/>
  <c r="J104" i="3"/>
  <c r="G104" i="3"/>
  <c r="D104" i="3"/>
  <c r="D102" i="3" s="1"/>
  <c r="M103" i="3"/>
  <c r="K102" i="3"/>
  <c r="J102" i="3"/>
  <c r="H102" i="3"/>
  <c r="G102" i="3"/>
  <c r="E102" i="3"/>
  <c r="J99" i="3"/>
  <c r="M99" i="3" s="1"/>
  <c r="G99" i="3"/>
  <c r="D99" i="3"/>
  <c r="J98" i="3"/>
  <c r="J96" i="3" s="1"/>
  <c r="G98" i="3"/>
  <c r="D98" i="3"/>
  <c r="M97" i="3"/>
  <c r="M96" i="3"/>
  <c r="K96" i="3"/>
  <c r="H96" i="3"/>
  <c r="H90" i="3" s="1"/>
  <c r="G96" i="3"/>
  <c r="E96" i="3"/>
  <c r="D96" i="3"/>
  <c r="M95" i="3"/>
  <c r="J95" i="3"/>
  <c r="G95" i="3"/>
  <c r="D95" i="3"/>
  <c r="M94" i="3"/>
  <c r="J94" i="3"/>
  <c r="J92" i="3" s="1"/>
  <c r="G94" i="3"/>
  <c r="D94" i="3"/>
  <c r="M92" i="3"/>
  <c r="K92" i="3"/>
  <c r="H92" i="3"/>
  <c r="G92" i="3"/>
  <c r="G90" i="3" s="1"/>
  <c r="E92" i="3"/>
  <c r="D92" i="3"/>
  <c r="K90" i="3"/>
  <c r="J90" i="3"/>
  <c r="M90" i="3" s="1"/>
  <c r="E90" i="3"/>
  <c r="D90" i="3"/>
  <c r="J89" i="3"/>
  <c r="G89" i="3"/>
  <c r="M89" i="3" s="1"/>
  <c r="D89" i="3"/>
  <c r="J88" i="3"/>
  <c r="G88" i="3"/>
  <c r="M88" i="3" s="1"/>
  <c r="D88" i="3"/>
  <c r="J87" i="3"/>
  <c r="G87" i="3"/>
  <c r="D87" i="3"/>
  <c r="M86" i="3"/>
  <c r="K85" i="3"/>
  <c r="J85" i="3"/>
  <c r="H85" i="3"/>
  <c r="E85" i="3"/>
  <c r="D85" i="3"/>
  <c r="J84" i="3"/>
  <c r="G84" i="3"/>
  <c r="M84" i="3" s="1"/>
  <c r="D84" i="3"/>
  <c r="J83" i="3"/>
  <c r="G83" i="3"/>
  <c r="D83" i="3"/>
  <c r="M82" i="3"/>
  <c r="K81" i="3"/>
  <c r="J81" i="3"/>
  <c r="H81" i="3"/>
  <c r="E81" i="3"/>
  <c r="D81" i="3"/>
  <c r="J80" i="3"/>
  <c r="G80" i="3"/>
  <c r="M80" i="3" s="1"/>
  <c r="D80" i="3"/>
  <c r="J79" i="3"/>
  <c r="G79" i="3"/>
  <c r="D79" i="3"/>
  <c r="M78" i="3"/>
  <c r="K77" i="3"/>
  <c r="K75" i="3" s="1"/>
  <c r="J77" i="3"/>
  <c r="H77" i="3"/>
  <c r="E77" i="3"/>
  <c r="D77" i="3"/>
  <c r="D75" i="3" s="1"/>
  <c r="M76" i="3"/>
  <c r="J75" i="3"/>
  <c r="H75" i="3"/>
  <c r="E75" i="3"/>
  <c r="M74" i="3"/>
  <c r="J74" i="3"/>
  <c r="G74" i="3"/>
  <c r="D74" i="3"/>
  <c r="M73" i="3"/>
  <c r="J73" i="3"/>
  <c r="G73" i="3"/>
  <c r="D73" i="3"/>
  <c r="M72" i="3"/>
  <c r="J72" i="3"/>
  <c r="G72" i="3"/>
  <c r="D72" i="3"/>
  <c r="M71" i="3"/>
  <c r="J71" i="3"/>
  <c r="G71" i="3"/>
  <c r="D71" i="3"/>
  <c r="M70" i="3"/>
  <c r="J70" i="3"/>
  <c r="G70" i="3"/>
  <c r="D70" i="3"/>
  <c r="M69" i="3"/>
  <c r="J69" i="3"/>
  <c r="G69" i="3"/>
  <c r="D69" i="3"/>
  <c r="M68" i="3"/>
  <c r="J68" i="3"/>
  <c r="G68" i="3"/>
  <c r="D68" i="3"/>
  <c r="M67" i="3"/>
  <c r="J67" i="3"/>
  <c r="G67" i="3"/>
  <c r="D67" i="3"/>
  <c r="K65" i="3"/>
  <c r="J65" i="3"/>
  <c r="H65" i="3"/>
  <c r="G65" i="3"/>
  <c r="M65" i="3" s="1"/>
  <c r="E65" i="3"/>
  <c r="D65" i="3"/>
  <c r="J64" i="3"/>
  <c r="M64" i="3" s="1"/>
  <c r="G64" i="3"/>
  <c r="D64" i="3"/>
  <c r="J63" i="3"/>
  <c r="G63" i="3"/>
  <c r="D63" i="3"/>
  <c r="K61" i="3"/>
  <c r="H61" i="3"/>
  <c r="G61" i="3"/>
  <c r="E61" i="3"/>
  <c r="D61" i="3"/>
  <c r="J60" i="3"/>
  <c r="G60" i="3"/>
  <c r="D60" i="3"/>
  <c r="K58" i="3"/>
  <c r="J58" i="3"/>
  <c r="H58" i="3"/>
  <c r="E58" i="3"/>
  <c r="D58" i="3"/>
  <c r="J57" i="3"/>
  <c r="M57" i="3" s="1"/>
  <c r="G57" i="3"/>
  <c r="D57" i="3"/>
  <c r="J56" i="3"/>
  <c r="M56" i="3" s="1"/>
  <c r="G56" i="3"/>
  <c r="D56" i="3"/>
  <c r="J55" i="3"/>
  <c r="M55" i="3" s="1"/>
  <c r="G55" i="3"/>
  <c r="D55" i="3"/>
  <c r="J54" i="3"/>
  <c r="M54" i="3" s="1"/>
  <c r="G54" i="3"/>
  <c r="D54" i="3"/>
  <c r="J53" i="3"/>
  <c r="M53" i="3" s="1"/>
  <c r="G53" i="3"/>
  <c r="D53" i="3"/>
  <c r="J52" i="3"/>
  <c r="M52" i="3" s="1"/>
  <c r="G52" i="3"/>
  <c r="D52" i="3"/>
  <c r="J51" i="3"/>
  <c r="M51" i="3" s="1"/>
  <c r="G51" i="3"/>
  <c r="D51" i="3"/>
  <c r="J50" i="3"/>
  <c r="M50" i="3" s="1"/>
  <c r="G50" i="3"/>
  <c r="G48" i="3" s="1"/>
  <c r="D50" i="3"/>
  <c r="K48" i="3"/>
  <c r="J48" i="3"/>
  <c r="M48" i="3" s="1"/>
  <c r="H48" i="3"/>
  <c r="H32" i="3" s="1"/>
  <c r="E48" i="3"/>
  <c r="M47" i="3"/>
  <c r="J47" i="3"/>
  <c r="G47" i="3"/>
  <c r="D47" i="3"/>
  <c r="M46" i="3"/>
  <c r="J46" i="3"/>
  <c r="G46" i="3"/>
  <c r="D46" i="3"/>
  <c r="M45" i="3"/>
  <c r="J45" i="3"/>
  <c r="G45" i="3"/>
  <c r="D45" i="3"/>
  <c r="K43" i="3"/>
  <c r="J43" i="3"/>
  <c r="H43" i="3"/>
  <c r="G43" i="3"/>
  <c r="E43" i="3"/>
  <c r="D43" i="3"/>
  <c r="J42" i="3"/>
  <c r="M42" i="3" s="1"/>
  <c r="G42" i="3"/>
  <c r="D42" i="3"/>
  <c r="J41" i="3"/>
  <c r="M41" i="3" s="1"/>
  <c r="G41" i="3"/>
  <c r="D41" i="3"/>
  <c r="J40" i="3"/>
  <c r="M40" i="3" s="1"/>
  <c r="G40" i="3"/>
  <c r="D40" i="3"/>
  <c r="J39" i="3"/>
  <c r="M39" i="3" s="1"/>
  <c r="G39" i="3"/>
  <c r="D39" i="3"/>
  <c r="J38" i="3"/>
  <c r="M38" i="3" s="1"/>
  <c r="G38" i="3"/>
  <c r="D38" i="3"/>
  <c r="J37" i="3"/>
  <c r="M37" i="3" s="1"/>
  <c r="G37" i="3"/>
  <c r="D37" i="3"/>
  <c r="J36" i="3"/>
  <c r="G36" i="3"/>
  <c r="D36" i="3"/>
  <c r="K34" i="3"/>
  <c r="K32" i="3" s="1"/>
  <c r="H34" i="3"/>
  <c r="G34" i="3"/>
  <c r="E34" i="3"/>
  <c r="D34" i="3"/>
  <c r="J31" i="3"/>
  <c r="M31" i="3" s="1"/>
  <c r="G31" i="3"/>
  <c r="D31" i="3"/>
  <c r="D29" i="3" s="1"/>
  <c r="M30" i="3"/>
  <c r="K29" i="3"/>
  <c r="J29" i="3"/>
  <c r="M29" i="3" s="1"/>
  <c r="H29" i="3"/>
  <c r="G29" i="3"/>
  <c r="E29" i="3"/>
  <c r="J28" i="3"/>
  <c r="M28" i="3" s="1"/>
  <c r="G28" i="3"/>
  <c r="D28" i="3"/>
  <c r="M27" i="3"/>
  <c r="K26" i="3"/>
  <c r="J26" i="3"/>
  <c r="H26" i="3"/>
  <c r="G26" i="3"/>
  <c r="E26" i="3"/>
  <c r="D26" i="3"/>
  <c r="J25" i="3"/>
  <c r="M25" i="3" s="1"/>
  <c r="G25" i="3"/>
  <c r="D25" i="3"/>
  <c r="J24" i="3"/>
  <c r="M24" i="3" s="1"/>
  <c r="G24" i="3"/>
  <c r="D24" i="3"/>
  <c r="J23" i="3"/>
  <c r="M23" i="3" s="1"/>
  <c r="G23" i="3"/>
  <c r="D23" i="3"/>
  <c r="K21" i="3"/>
  <c r="J21" i="3"/>
  <c r="M21" i="3" s="1"/>
  <c r="H21" i="3"/>
  <c r="H19" i="3" s="1"/>
  <c r="G21" i="3"/>
  <c r="E21" i="3"/>
  <c r="K19" i="3"/>
  <c r="G19" i="3"/>
  <c r="E19" i="3"/>
  <c r="L17" i="3"/>
  <c r="L15" i="3" s="1"/>
  <c r="I17" i="3"/>
  <c r="F17" i="3"/>
  <c r="O313" i="2"/>
  <c r="O311" i="2"/>
  <c r="N311" i="2"/>
  <c r="M311" i="2"/>
  <c r="L311" i="2"/>
  <c r="L309" i="2" s="1"/>
  <c r="K311" i="2"/>
  <c r="K309" i="2" s="1"/>
  <c r="J311" i="2"/>
  <c r="I311" i="2"/>
  <c r="H311" i="2"/>
  <c r="G311" i="2"/>
  <c r="G309" i="2" s="1"/>
  <c r="F311" i="2"/>
  <c r="N309" i="2"/>
  <c r="M309" i="2"/>
  <c r="J309" i="2"/>
  <c r="I309" i="2"/>
  <c r="H309" i="2"/>
  <c r="F309" i="2"/>
  <c r="O308" i="2"/>
  <c r="L308" i="2"/>
  <c r="I308" i="2"/>
  <c r="F308" i="2"/>
  <c r="O307" i="2"/>
  <c r="L307" i="2"/>
  <c r="I307" i="2"/>
  <c r="F307" i="2"/>
  <c r="O306" i="2"/>
  <c r="N305" i="2"/>
  <c r="M305" i="2"/>
  <c r="L305" i="2"/>
  <c r="O305" i="2" s="1"/>
  <c r="K305" i="2"/>
  <c r="J305" i="2"/>
  <c r="I305" i="2"/>
  <c r="H305" i="2"/>
  <c r="G305" i="2"/>
  <c r="F305" i="2"/>
  <c r="O304" i="2"/>
  <c r="O303" i="2"/>
  <c r="L303" i="2"/>
  <c r="I303" i="2"/>
  <c r="F303" i="2"/>
  <c r="O302" i="2"/>
  <c r="N301" i="2"/>
  <c r="M301" i="2"/>
  <c r="L301" i="2"/>
  <c r="O301" i="2" s="1"/>
  <c r="K301" i="2"/>
  <c r="J301" i="2"/>
  <c r="I301" i="2"/>
  <c r="H301" i="2"/>
  <c r="G301" i="2"/>
  <c r="F301" i="2"/>
  <c r="L300" i="2"/>
  <c r="I300" i="2"/>
  <c r="F300" i="2"/>
  <c r="N298" i="2"/>
  <c r="M298" i="2"/>
  <c r="K298" i="2"/>
  <c r="J298" i="2"/>
  <c r="I298" i="2"/>
  <c r="H298" i="2"/>
  <c r="G298" i="2"/>
  <c r="F298" i="2"/>
  <c r="L297" i="2"/>
  <c r="O297" i="2" s="1"/>
  <c r="I297" i="2"/>
  <c r="F297" i="2"/>
  <c r="F295" i="2" s="1"/>
  <c r="O296" i="2"/>
  <c r="N295" i="2"/>
  <c r="M295" i="2"/>
  <c r="L295" i="2"/>
  <c r="K295" i="2"/>
  <c r="J295" i="2"/>
  <c r="I295" i="2"/>
  <c r="H295" i="2"/>
  <c r="G295" i="2"/>
  <c r="O294" i="2"/>
  <c r="L294" i="2"/>
  <c r="I294" i="2"/>
  <c r="F294" i="2"/>
  <c r="O293" i="2"/>
  <c r="N292" i="2"/>
  <c r="M292" i="2"/>
  <c r="L292" i="2"/>
  <c r="O292" i="2" s="1"/>
  <c r="K292" i="2"/>
  <c r="J292" i="2"/>
  <c r="I292" i="2"/>
  <c r="H292" i="2"/>
  <c r="G292" i="2"/>
  <c r="F292" i="2"/>
  <c r="L291" i="2"/>
  <c r="I291" i="2"/>
  <c r="F291" i="2"/>
  <c r="O290" i="2"/>
  <c r="N289" i="2"/>
  <c r="M289" i="2"/>
  <c r="K289" i="2"/>
  <c r="K277" i="2" s="1"/>
  <c r="J289" i="2"/>
  <c r="I289" i="2"/>
  <c r="H289" i="2"/>
  <c r="G289" i="2"/>
  <c r="G277" i="2" s="1"/>
  <c r="F289" i="2"/>
  <c r="L288" i="2"/>
  <c r="I288" i="2"/>
  <c r="I286" i="2" s="1"/>
  <c r="F288" i="2"/>
  <c r="O287" i="2"/>
  <c r="N286" i="2"/>
  <c r="M286" i="2"/>
  <c r="L286" i="2"/>
  <c r="K286" i="2"/>
  <c r="J286" i="2"/>
  <c r="H286" i="2"/>
  <c r="G286" i="2"/>
  <c r="F286" i="2"/>
  <c r="L285" i="2"/>
  <c r="O285" i="2" s="1"/>
  <c r="I285" i="2"/>
  <c r="F285" i="2"/>
  <c r="F283" i="2" s="1"/>
  <c r="F277" i="2" s="1"/>
  <c r="O284" i="2"/>
  <c r="N283" i="2"/>
  <c r="M283" i="2"/>
  <c r="M277" i="2" s="1"/>
  <c r="K283" i="2"/>
  <c r="J283" i="2"/>
  <c r="I283" i="2"/>
  <c r="H283" i="2"/>
  <c r="G283" i="2"/>
  <c r="O282" i="2"/>
  <c r="L282" i="2"/>
  <c r="I282" i="2"/>
  <c r="F282" i="2"/>
  <c r="O281" i="2"/>
  <c r="L281" i="2"/>
  <c r="I281" i="2"/>
  <c r="F281" i="2"/>
  <c r="O280" i="2"/>
  <c r="N279" i="2"/>
  <c r="M279" i="2"/>
  <c r="L279" i="2"/>
  <c r="K279" i="2"/>
  <c r="J279" i="2"/>
  <c r="I279" i="2"/>
  <c r="H279" i="2"/>
  <c r="H277" i="2" s="1"/>
  <c r="G279" i="2"/>
  <c r="F279" i="2"/>
  <c r="N277" i="2"/>
  <c r="J277" i="2"/>
  <c r="L276" i="2"/>
  <c r="O276" i="2" s="1"/>
  <c r="I276" i="2"/>
  <c r="F276" i="2"/>
  <c r="F274" i="2" s="1"/>
  <c r="O275" i="2"/>
  <c r="N274" i="2"/>
  <c r="M274" i="2"/>
  <c r="L274" i="2"/>
  <c r="K274" i="2"/>
  <c r="J274" i="2"/>
  <c r="I274" i="2"/>
  <c r="H274" i="2"/>
  <c r="G274" i="2"/>
  <c r="O273" i="2"/>
  <c r="L273" i="2"/>
  <c r="I273" i="2"/>
  <c r="F273" i="2"/>
  <c r="O272" i="2"/>
  <c r="N271" i="2"/>
  <c r="M271" i="2"/>
  <c r="L271" i="2"/>
  <c r="O271" i="2" s="1"/>
  <c r="K271" i="2"/>
  <c r="J271" i="2"/>
  <c r="I271" i="2"/>
  <c r="H271" i="2"/>
  <c r="G271" i="2"/>
  <c r="F271" i="2"/>
  <c r="O270" i="2"/>
  <c r="L270" i="2"/>
  <c r="I270" i="2"/>
  <c r="F270" i="2"/>
  <c r="F268" i="2" s="1"/>
  <c r="O269" i="2"/>
  <c r="N268" i="2"/>
  <c r="M268" i="2"/>
  <c r="L268" i="2"/>
  <c r="O268" i="2" s="1"/>
  <c r="K268" i="2"/>
  <c r="J268" i="2"/>
  <c r="I268" i="2"/>
  <c r="H268" i="2"/>
  <c r="G268" i="2"/>
  <c r="O267" i="2"/>
  <c r="L267" i="2"/>
  <c r="I267" i="2"/>
  <c r="F267" i="2"/>
  <c r="O266" i="2"/>
  <c r="L266" i="2"/>
  <c r="I266" i="2"/>
  <c r="F266" i="2"/>
  <c r="F264" i="2" s="1"/>
  <c r="O265" i="2"/>
  <c r="N264" i="2"/>
  <c r="M264" i="2"/>
  <c r="L264" i="2"/>
  <c r="O264" i="2" s="1"/>
  <c r="K264" i="2"/>
  <c r="J264" i="2"/>
  <c r="I264" i="2"/>
  <c r="H264" i="2"/>
  <c r="H246" i="2" s="1"/>
  <c r="G264" i="2"/>
  <c r="L263" i="2"/>
  <c r="O263" i="2" s="1"/>
  <c r="I263" i="2"/>
  <c r="F263" i="2"/>
  <c r="L262" i="2"/>
  <c r="I262" i="2"/>
  <c r="I260" i="2" s="1"/>
  <c r="F262" i="2"/>
  <c r="O261" i="2"/>
  <c r="N260" i="2"/>
  <c r="M260" i="2"/>
  <c r="K260" i="2"/>
  <c r="J260" i="2"/>
  <c r="H260" i="2"/>
  <c r="G260" i="2"/>
  <c r="F260" i="2"/>
  <c r="L259" i="2"/>
  <c r="O259" i="2" s="1"/>
  <c r="I259" i="2"/>
  <c r="F259" i="2"/>
  <c r="L258" i="2"/>
  <c r="O258" i="2" s="1"/>
  <c r="I258" i="2"/>
  <c r="I256" i="2" s="1"/>
  <c r="F258" i="2"/>
  <c r="O257" i="2"/>
  <c r="N256" i="2"/>
  <c r="M256" i="2"/>
  <c r="K256" i="2"/>
  <c r="J256" i="2"/>
  <c r="H256" i="2"/>
  <c r="G256" i="2"/>
  <c r="F256" i="2"/>
  <c r="O255" i="2"/>
  <c r="L255" i="2"/>
  <c r="I255" i="2"/>
  <c r="F255" i="2"/>
  <c r="O254" i="2"/>
  <c r="L254" i="2"/>
  <c r="I254" i="2"/>
  <c r="F254" i="2"/>
  <c r="F252" i="2" s="1"/>
  <c r="O253" i="2"/>
  <c r="N252" i="2"/>
  <c r="M252" i="2"/>
  <c r="L252" i="2"/>
  <c r="K252" i="2"/>
  <c r="J252" i="2"/>
  <c r="I252" i="2"/>
  <c r="I246" i="2" s="1"/>
  <c r="H252" i="2"/>
  <c r="G252" i="2"/>
  <c r="O251" i="2"/>
  <c r="L251" i="2"/>
  <c r="I251" i="2"/>
  <c r="F251" i="2"/>
  <c r="O250" i="2"/>
  <c r="L250" i="2"/>
  <c r="L248" i="2" s="1"/>
  <c r="I250" i="2"/>
  <c r="F250" i="2"/>
  <c r="O248" i="2"/>
  <c r="N248" i="2"/>
  <c r="M248" i="2"/>
  <c r="K248" i="2"/>
  <c r="J248" i="2"/>
  <c r="J246" i="2" s="1"/>
  <c r="I248" i="2"/>
  <c r="H248" i="2"/>
  <c r="G248" i="2"/>
  <c r="G246" i="2" s="1"/>
  <c r="F248" i="2"/>
  <c r="F246" i="2" s="1"/>
  <c r="M246" i="2"/>
  <c r="O245" i="2"/>
  <c r="L245" i="2"/>
  <c r="I245" i="2"/>
  <c r="F245" i="2"/>
  <c r="F243" i="2" s="1"/>
  <c r="O244" i="2"/>
  <c r="N243" i="2"/>
  <c r="M243" i="2"/>
  <c r="L243" i="2"/>
  <c r="O243" i="2" s="1"/>
  <c r="K243" i="2"/>
  <c r="J243" i="2"/>
  <c r="I243" i="2"/>
  <c r="H243" i="2"/>
  <c r="G243" i="2"/>
  <c r="L242" i="2"/>
  <c r="I242" i="2"/>
  <c r="I240" i="2" s="1"/>
  <c r="F242" i="2"/>
  <c r="O241" i="2"/>
  <c r="N240" i="2"/>
  <c r="M240" i="2"/>
  <c r="K240" i="2"/>
  <c r="J240" i="2"/>
  <c r="H240" i="2"/>
  <c r="G240" i="2"/>
  <c r="F240" i="2"/>
  <c r="L239" i="2"/>
  <c r="O239" i="2" s="1"/>
  <c r="I239" i="2"/>
  <c r="F239" i="2"/>
  <c r="L238" i="2"/>
  <c r="I238" i="2"/>
  <c r="F238" i="2"/>
  <c r="L237" i="2"/>
  <c r="I237" i="2"/>
  <c r="I235" i="2" s="1"/>
  <c r="F237" i="2"/>
  <c r="F235" i="2" s="1"/>
  <c r="N235" i="2"/>
  <c r="M235" i="2"/>
  <c r="L235" i="2"/>
  <c r="K235" i="2"/>
  <c r="J235" i="2"/>
  <c r="H235" i="2"/>
  <c r="G235" i="2"/>
  <c r="O234" i="2"/>
  <c r="L234" i="2"/>
  <c r="I234" i="2"/>
  <c r="F234" i="2"/>
  <c r="O233" i="2"/>
  <c r="L233" i="2"/>
  <c r="I233" i="2"/>
  <c r="F233" i="2"/>
  <c r="O232" i="2"/>
  <c r="L232" i="2"/>
  <c r="I232" i="2"/>
  <c r="F232" i="2"/>
  <c r="F230" i="2" s="1"/>
  <c r="O231" i="2"/>
  <c r="N230" i="2"/>
  <c r="M230" i="2"/>
  <c r="L230" i="2"/>
  <c r="O230" i="2" s="1"/>
  <c r="K230" i="2"/>
  <c r="J230" i="2"/>
  <c r="I230" i="2"/>
  <c r="H230" i="2"/>
  <c r="G230" i="2"/>
  <c r="L229" i="2"/>
  <c r="O229" i="2" s="1"/>
  <c r="I229" i="2"/>
  <c r="F229" i="2"/>
  <c r="L228" i="2"/>
  <c r="O228" i="2" s="1"/>
  <c r="I228" i="2"/>
  <c r="F228" i="2"/>
  <c r="L227" i="2"/>
  <c r="O227" i="2" s="1"/>
  <c r="I227" i="2"/>
  <c r="F227" i="2"/>
  <c r="L226" i="2"/>
  <c r="O226" i="2" s="1"/>
  <c r="I226" i="2"/>
  <c r="F226" i="2"/>
  <c r="L225" i="2"/>
  <c r="O225" i="2" s="1"/>
  <c r="I225" i="2"/>
  <c r="F225" i="2"/>
  <c r="L224" i="2"/>
  <c r="O224" i="2" s="1"/>
  <c r="I224" i="2"/>
  <c r="F224" i="2"/>
  <c r="L223" i="2"/>
  <c r="I223" i="2"/>
  <c r="F223" i="2"/>
  <c r="N221" i="2"/>
  <c r="N216" i="2" s="1"/>
  <c r="M221" i="2"/>
  <c r="K221" i="2"/>
  <c r="J221" i="2"/>
  <c r="J216" i="2" s="1"/>
  <c r="I221" i="2"/>
  <c r="H221" i="2"/>
  <c r="G221" i="2"/>
  <c r="F221" i="2"/>
  <c r="O220" i="2"/>
  <c r="L220" i="2"/>
  <c r="I220" i="2"/>
  <c r="F220" i="2"/>
  <c r="F218" i="2" s="1"/>
  <c r="O219" i="2"/>
  <c r="N218" i="2"/>
  <c r="M218" i="2"/>
  <c r="M216" i="2" s="1"/>
  <c r="L218" i="2"/>
  <c r="K218" i="2"/>
  <c r="J218" i="2"/>
  <c r="I218" i="2"/>
  <c r="H218" i="2"/>
  <c r="G218" i="2"/>
  <c r="K216" i="2"/>
  <c r="G216" i="2"/>
  <c r="L215" i="2"/>
  <c r="I215" i="2"/>
  <c r="F215" i="2"/>
  <c r="L214" i="2"/>
  <c r="I214" i="2"/>
  <c r="F214" i="2"/>
  <c r="O213" i="2"/>
  <c r="N212" i="2"/>
  <c r="M212" i="2"/>
  <c r="L212" i="2"/>
  <c r="K212" i="2"/>
  <c r="J212" i="2"/>
  <c r="H212" i="2"/>
  <c r="G212" i="2"/>
  <c r="F212" i="2"/>
  <c r="O211" i="2"/>
  <c r="L211" i="2"/>
  <c r="I211" i="2"/>
  <c r="F211" i="2"/>
  <c r="F209" i="2" s="1"/>
  <c r="O210" i="2"/>
  <c r="N209" i="2"/>
  <c r="M209" i="2"/>
  <c r="L209" i="2"/>
  <c r="K209" i="2"/>
  <c r="J209" i="2"/>
  <c r="I209" i="2"/>
  <c r="H209" i="2"/>
  <c r="G209" i="2"/>
  <c r="O208" i="2"/>
  <c r="L208" i="2"/>
  <c r="I208" i="2"/>
  <c r="F208" i="2"/>
  <c r="O207" i="2"/>
  <c r="N206" i="2"/>
  <c r="M206" i="2"/>
  <c r="L206" i="2"/>
  <c r="O206" i="2" s="1"/>
  <c r="K206" i="2"/>
  <c r="J206" i="2"/>
  <c r="I206" i="2"/>
  <c r="H206" i="2"/>
  <c r="G206" i="2"/>
  <c r="F206" i="2"/>
  <c r="L205" i="2"/>
  <c r="O205" i="2" s="1"/>
  <c r="I205" i="2"/>
  <c r="F205" i="2"/>
  <c r="L204" i="2"/>
  <c r="O204" i="2" s="1"/>
  <c r="I204" i="2"/>
  <c r="F204" i="2"/>
  <c r="L203" i="2"/>
  <c r="O203" i="2" s="1"/>
  <c r="I203" i="2"/>
  <c r="F203" i="2"/>
  <c r="L202" i="2"/>
  <c r="I202" i="2"/>
  <c r="I200" i="2" s="1"/>
  <c r="F202" i="2"/>
  <c r="O201" i="2"/>
  <c r="N200" i="2"/>
  <c r="M200" i="2"/>
  <c r="K200" i="2"/>
  <c r="K187" i="2" s="1"/>
  <c r="J200" i="2"/>
  <c r="H200" i="2"/>
  <c r="G200" i="2"/>
  <c r="G187" i="2" s="1"/>
  <c r="F200" i="2"/>
  <c r="L199" i="2"/>
  <c r="I199" i="2"/>
  <c r="O199" i="2" s="1"/>
  <c r="F199" i="2"/>
  <c r="L198" i="2"/>
  <c r="I198" i="2"/>
  <c r="O198" i="2" s="1"/>
  <c r="F198" i="2"/>
  <c r="L197" i="2"/>
  <c r="O197" i="2" s="1"/>
  <c r="I197" i="2"/>
  <c r="F197" i="2"/>
  <c r="L196" i="2"/>
  <c r="I196" i="2"/>
  <c r="I194" i="2" s="1"/>
  <c r="F196" i="2"/>
  <c r="O195" i="2"/>
  <c r="N194" i="2"/>
  <c r="N187" i="2" s="1"/>
  <c r="M194" i="2"/>
  <c r="L194" i="2"/>
  <c r="K194" i="2"/>
  <c r="J194" i="2"/>
  <c r="J187" i="2" s="1"/>
  <c r="H194" i="2"/>
  <c r="G194" i="2"/>
  <c r="F194" i="2"/>
  <c r="O193" i="2"/>
  <c r="L193" i="2"/>
  <c r="I193" i="2"/>
  <c r="F193" i="2"/>
  <c r="O192" i="2"/>
  <c r="L192" i="2"/>
  <c r="I192" i="2"/>
  <c r="F192" i="2"/>
  <c r="O191" i="2"/>
  <c r="L191" i="2"/>
  <c r="I191" i="2"/>
  <c r="F191" i="2"/>
  <c r="F189" i="2" s="1"/>
  <c r="O190" i="2"/>
  <c r="N189" i="2"/>
  <c r="M189" i="2"/>
  <c r="L189" i="2"/>
  <c r="K189" i="2"/>
  <c r="J189" i="2"/>
  <c r="I189" i="2"/>
  <c r="H189" i="2"/>
  <c r="G189" i="2"/>
  <c r="O188" i="2"/>
  <c r="H187" i="2"/>
  <c r="L186" i="2"/>
  <c r="I186" i="2"/>
  <c r="F186" i="2"/>
  <c r="N184" i="2"/>
  <c r="M184" i="2"/>
  <c r="K184" i="2"/>
  <c r="J184" i="2"/>
  <c r="I184" i="2"/>
  <c r="H184" i="2"/>
  <c r="G184" i="2"/>
  <c r="F184" i="2"/>
  <c r="O183" i="2"/>
  <c r="L183" i="2"/>
  <c r="I183" i="2"/>
  <c r="F183" i="2"/>
  <c r="F181" i="2" s="1"/>
  <c r="O182" i="2"/>
  <c r="N181" i="2"/>
  <c r="M181" i="2"/>
  <c r="L181" i="2"/>
  <c r="K181" i="2"/>
  <c r="J181" i="2"/>
  <c r="I181" i="2"/>
  <c r="H181" i="2"/>
  <c r="G181" i="2"/>
  <c r="O180" i="2"/>
  <c r="L180" i="2"/>
  <c r="L178" i="2" s="1"/>
  <c r="O178" i="2" s="1"/>
  <c r="I180" i="2"/>
  <c r="F180" i="2"/>
  <c r="N178" i="2"/>
  <c r="M178" i="2"/>
  <c r="K178" i="2"/>
  <c r="J178" i="2"/>
  <c r="I178" i="2"/>
  <c r="H178" i="2"/>
  <c r="G178" i="2"/>
  <c r="F178" i="2"/>
  <c r="L177" i="2"/>
  <c r="O177" i="2" s="1"/>
  <c r="I177" i="2"/>
  <c r="F177" i="2"/>
  <c r="F175" i="2" s="1"/>
  <c r="N175" i="2"/>
  <c r="M175" i="2"/>
  <c r="M167" i="2" s="1"/>
  <c r="L175" i="2"/>
  <c r="K175" i="2"/>
  <c r="J175" i="2"/>
  <c r="I175" i="2"/>
  <c r="I167" i="2" s="1"/>
  <c r="H175" i="2"/>
  <c r="G175" i="2"/>
  <c r="O174" i="2"/>
  <c r="L174" i="2"/>
  <c r="I174" i="2"/>
  <c r="F174" i="2"/>
  <c r="O173" i="2"/>
  <c r="N172" i="2"/>
  <c r="M172" i="2"/>
  <c r="L172" i="2"/>
  <c r="O172" i="2" s="1"/>
  <c r="K172" i="2"/>
  <c r="J172" i="2"/>
  <c r="I172" i="2"/>
  <c r="H172" i="2"/>
  <c r="H167" i="2" s="1"/>
  <c r="G172" i="2"/>
  <c r="F172" i="2"/>
  <c r="L171" i="2"/>
  <c r="I171" i="2"/>
  <c r="I169" i="2" s="1"/>
  <c r="F171" i="2"/>
  <c r="O170" i="2"/>
  <c r="N169" i="2"/>
  <c r="N167" i="2" s="1"/>
  <c r="M169" i="2"/>
  <c r="K169" i="2"/>
  <c r="K167" i="2" s="1"/>
  <c r="J169" i="2"/>
  <c r="J167" i="2" s="1"/>
  <c r="H169" i="2"/>
  <c r="G169" i="2"/>
  <c r="G167" i="2" s="1"/>
  <c r="F169" i="2"/>
  <c r="F167" i="2" s="1"/>
  <c r="O166" i="2"/>
  <c r="L166" i="2"/>
  <c r="L164" i="2" s="1"/>
  <c r="O164" i="2" s="1"/>
  <c r="I166" i="2"/>
  <c r="F166" i="2"/>
  <c r="N164" i="2"/>
  <c r="M164" i="2"/>
  <c r="K164" i="2"/>
  <c r="J164" i="2"/>
  <c r="I164" i="2"/>
  <c r="H164" i="2"/>
  <c r="G164" i="2"/>
  <c r="F164" i="2"/>
  <c r="L163" i="2"/>
  <c r="O163" i="2" s="1"/>
  <c r="I163" i="2"/>
  <c r="I161" i="2" s="1"/>
  <c r="F163" i="2"/>
  <c r="O162" i="2"/>
  <c r="N161" i="2"/>
  <c r="N147" i="2" s="1"/>
  <c r="M161" i="2"/>
  <c r="L161" i="2"/>
  <c r="K161" i="2"/>
  <c r="J161" i="2"/>
  <c r="J147" i="2" s="1"/>
  <c r="H161" i="2"/>
  <c r="G161" i="2"/>
  <c r="F161" i="2"/>
  <c r="O160" i="2"/>
  <c r="L160" i="2"/>
  <c r="I160" i="2"/>
  <c r="F160" i="2"/>
  <c r="F158" i="2" s="1"/>
  <c r="O159" i="2"/>
  <c r="N158" i="2"/>
  <c r="M158" i="2"/>
  <c r="L158" i="2"/>
  <c r="K158" i="2"/>
  <c r="J158" i="2"/>
  <c r="I158" i="2"/>
  <c r="H158" i="2"/>
  <c r="G158" i="2"/>
  <c r="O157" i="2"/>
  <c r="L157" i="2"/>
  <c r="I157" i="2"/>
  <c r="F157" i="2"/>
  <c r="O156" i="2"/>
  <c r="N155" i="2"/>
  <c r="M155" i="2"/>
  <c r="L155" i="2"/>
  <c r="O155" i="2" s="1"/>
  <c r="K155" i="2"/>
  <c r="J155" i="2"/>
  <c r="I155" i="2"/>
  <c r="H155" i="2"/>
  <c r="G155" i="2"/>
  <c r="F155" i="2"/>
  <c r="L154" i="2"/>
  <c r="I154" i="2"/>
  <c r="I152" i="2" s="1"/>
  <c r="F154" i="2"/>
  <c r="O153" i="2"/>
  <c r="N152" i="2"/>
  <c r="M152" i="2"/>
  <c r="K152" i="2"/>
  <c r="J152" i="2"/>
  <c r="H152" i="2"/>
  <c r="G152" i="2"/>
  <c r="F152" i="2"/>
  <c r="L151" i="2"/>
  <c r="I151" i="2"/>
  <c r="I149" i="2" s="1"/>
  <c r="I147" i="2" s="1"/>
  <c r="F151" i="2"/>
  <c r="F149" i="2" s="1"/>
  <c r="F147" i="2" s="1"/>
  <c r="N149" i="2"/>
  <c r="M149" i="2"/>
  <c r="M147" i="2" s="1"/>
  <c r="L149" i="2"/>
  <c r="K149" i="2"/>
  <c r="J149" i="2"/>
  <c r="H149" i="2"/>
  <c r="H147" i="2" s="1"/>
  <c r="G149" i="2"/>
  <c r="K147" i="2"/>
  <c r="G147" i="2"/>
  <c r="L146" i="2"/>
  <c r="O146" i="2" s="1"/>
  <c r="I146" i="2"/>
  <c r="F146" i="2"/>
  <c r="F144" i="2" s="1"/>
  <c r="N144" i="2"/>
  <c r="M144" i="2"/>
  <c r="L144" i="2"/>
  <c r="K144" i="2"/>
  <c r="J144" i="2"/>
  <c r="I144" i="2"/>
  <c r="H144" i="2"/>
  <c r="G144" i="2"/>
  <c r="O143" i="2"/>
  <c r="L143" i="2"/>
  <c r="I143" i="2"/>
  <c r="F143" i="2"/>
  <c r="O142" i="2"/>
  <c r="L142" i="2"/>
  <c r="I142" i="2"/>
  <c r="F142" i="2"/>
  <c r="O141" i="2"/>
  <c r="L141" i="2"/>
  <c r="I141" i="2"/>
  <c r="F141" i="2"/>
  <c r="O140" i="2"/>
  <c r="L140" i="2"/>
  <c r="I140" i="2"/>
  <c r="F140" i="2"/>
  <c r="O139" i="2"/>
  <c r="L139" i="2"/>
  <c r="I139" i="2"/>
  <c r="F139" i="2"/>
  <c r="O138" i="2"/>
  <c r="L138" i="2"/>
  <c r="I138" i="2"/>
  <c r="F138" i="2"/>
  <c r="O137" i="2"/>
  <c r="L137" i="2"/>
  <c r="I137" i="2"/>
  <c r="F137" i="2"/>
  <c r="O136" i="2"/>
  <c r="N135" i="2"/>
  <c r="M135" i="2"/>
  <c r="L135" i="2"/>
  <c r="O135" i="2" s="1"/>
  <c r="K135" i="2"/>
  <c r="J135" i="2"/>
  <c r="I135" i="2"/>
  <c r="H135" i="2"/>
  <c r="G135" i="2"/>
  <c r="F135" i="2"/>
  <c r="L134" i="2"/>
  <c r="O134" i="2" s="1"/>
  <c r="I134" i="2"/>
  <c r="F134" i="2"/>
  <c r="L133" i="2"/>
  <c r="O133" i="2" s="1"/>
  <c r="I133" i="2"/>
  <c r="F133" i="2"/>
  <c r="L132" i="2"/>
  <c r="O132" i="2" s="1"/>
  <c r="I132" i="2"/>
  <c r="F132" i="2"/>
  <c r="L131" i="2"/>
  <c r="I131" i="2"/>
  <c r="I129" i="2" s="1"/>
  <c r="F131" i="2"/>
  <c r="O130" i="2"/>
  <c r="N129" i="2"/>
  <c r="M129" i="2"/>
  <c r="K129" i="2"/>
  <c r="J129" i="2"/>
  <c r="H129" i="2"/>
  <c r="G129" i="2"/>
  <c r="F129" i="2"/>
  <c r="L128" i="2"/>
  <c r="I128" i="2"/>
  <c r="I126" i="2" s="1"/>
  <c r="F128" i="2"/>
  <c r="O127" i="2"/>
  <c r="N126" i="2"/>
  <c r="M126" i="2"/>
  <c r="L126" i="2"/>
  <c r="K126" i="2"/>
  <c r="J126" i="2"/>
  <c r="H126" i="2"/>
  <c r="G126" i="2"/>
  <c r="F126" i="2"/>
  <c r="O125" i="2"/>
  <c r="L125" i="2"/>
  <c r="I125" i="2"/>
  <c r="F125" i="2"/>
  <c r="O124" i="2"/>
  <c r="L124" i="2"/>
  <c r="I124" i="2"/>
  <c r="F124" i="2"/>
  <c r="O123" i="2"/>
  <c r="L123" i="2"/>
  <c r="I123" i="2"/>
  <c r="F123" i="2"/>
  <c r="O122" i="2"/>
  <c r="L122" i="2"/>
  <c r="I122" i="2"/>
  <c r="F122" i="2"/>
  <c r="O121" i="2"/>
  <c r="L121" i="2"/>
  <c r="I121" i="2"/>
  <c r="F121" i="2"/>
  <c r="F119" i="2" s="1"/>
  <c r="N119" i="2"/>
  <c r="M119" i="2"/>
  <c r="L119" i="2"/>
  <c r="O119" i="2" s="1"/>
  <c r="K119" i="2"/>
  <c r="J119" i="2"/>
  <c r="I119" i="2"/>
  <c r="H119" i="2"/>
  <c r="G119" i="2"/>
  <c r="L118" i="2"/>
  <c r="O118" i="2" s="1"/>
  <c r="I118" i="2"/>
  <c r="F118" i="2"/>
  <c r="L117" i="2"/>
  <c r="O117" i="2" s="1"/>
  <c r="I117" i="2"/>
  <c r="F117" i="2"/>
  <c r="L116" i="2"/>
  <c r="I116" i="2"/>
  <c r="I114" i="2" s="1"/>
  <c r="F116" i="2"/>
  <c r="O115" i="2"/>
  <c r="N114" i="2"/>
  <c r="M114" i="2"/>
  <c r="K114" i="2"/>
  <c r="J114" i="2"/>
  <c r="H114" i="2"/>
  <c r="G114" i="2"/>
  <c r="F114" i="2"/>
  <c r="L113" i="2"/>
  <c r="O113" i="2" s="1"/>
  <c r="I113" i="2"/>
  <c r="F113" i="2"/>
  <c r="L112" i="2"/>
  <c r="O112" i="2" s="1"/>
  <c r="I112" i="2"/>
  <c r="F112" i="2"/>
  <c r="L111" i="2"/>
  <c r="I111" i="2"/>
  <c r="F111" i="2"/>
  <c r="L110" i="2"/>
  <c r="I110" i="2"/>
  <c r="F110" i="2"/>
  <c r="L109" i="2"/>
  <c r="O109" i="2" s="1"/>
  <c r="I109" i="2"/>
  <c r="F109" i="2"/>
  <c r="L108" i="2"/>
  <c r="O108" i="2" s="1"/>
  <c r="I108" i="2"/>
  <c r="F108" i="2"/>
  <c r="O107" i="2"/>
  <c r="N106" i="2"/>
  <c r="N94" i="2" s="1"/>
  <c r="M106" i="2"/>
  <c r="M94" i="2" s="1"/>
  <c r="K106" i="2"/>
  <c r="J106" i="2"/>
  <c r="I106" i="2"/>
  <c r="H106" i="2"/>
  <c r="G106" i="2"/>
  <c r="F106" i="2"/>
  <c r="O105" i="2"/>
  <c r="L105" i="2"/>
  <c r="I105" i="2"/>
  <c r="F105" i="2"/>
  <c r="O104" i="2"/>
  <c r="L104" i="2"/>
  <c r="I104" i="2"/>
  <c r="F104" i="2"/>
  <c r="O103" i="2"/>
  <c r="L103" i="2"/>
  <c r="I103" i="2"/>
  <c r="F103" i="2"/>
  <c r="O102" i="2"/>
  <c r="L102" i="2"/>
  <c r="I102" i="2"/>
  <c r="F102" i="2"/>
  <c r="F100" i="2" s="1"/>
  <c r="O100" i="2"/>
  <c r="N100" i="2"/>
  <c r="M100" i="2"/>
  <c r="L100" i="2"/>
  <c r="K100" i="2"/>
  <c r="J100" i="2"/>
  <c r="I100" i="2"/>
  <c r="H100" i="2"/>
  <c r="G100" i="2"/>
  <c r="L99" i="2"/>
  <c r="O99" i="2" s="1"/>
  <c r="I99" i="2"/>
  <c r="F99" i="2"/>
  <c r="L98" i="2"/>
  <c r="O98" i="2" s="1"/>
  <c r="I98" i="2"/>
  <c r="I96" i="2" s="1"/>
  <c r="I94" i="2" s="1"/>
  <c r="F98" i="2"/>
  <c r="O97" i="2"/>
  <c r="N96" i="2"/>
  <c r="M96" i="2"/>
  <c r="K96" i="2"/>
  <c r="J96" i="2"/>
  <c r="H96" i="2"/>
  <c r="G96" i="2"/>
  <c r="F96" i="2"/>
  <c r="F94" i="2" s="1"/>
  <c r="K94" i="2"/>
  <c r="J94" i="2"/>
  <c r="H94" i="2"/>
  <c r="G94" i="2"/>
  <c r="L93" i="2"/>
  <c r="O93" i="2" s="1"/>
  <c r="I93" i="2"/>
  <c r="I91" i="2" s="1"/>
  <c r="F93" i="2"/>
  <c r="O92" i="2"/>
  <c r="N91" i="2"/>
  <c r="M91" i="2"/>
  <c r="K91" i="2"/>
  <c r="J91" i="2"/>
  <c r="H91" i="2"/>
  <c r="G91" i="2"/>
  <c r="F91" i="2"/>
  <c r="O90" i="2"/>
  <c r="L90" i="2"/>
  <c r="I90" i="2"/>
  <c r="F90" i="2"/>
  <c r="F88" i="2" s="1"/>
  <c r="O89" i="2"/>
  <c r="N88" i="2"/>
  <c r="M88" i="2"/>
  <c r="L88" i="2"/>
  <c r="O88" i="2" s="1"/>
  <c r="K88" i="2"/>
  <c r="J88" i="2"/>
  <c r="I88" i="2"/>
  <c r="H88" i="2"/>
  <c r="G88" i="2"/>
  <c r="O87" i="2"/>
  <c r="L87" i="2"/>
  <c r="I87" i="2"/>
  <c r="F87" i="2"/>
  <c r="F85" i="2" s="1"/>
  <c r="O86" i="2"/>
  <c r="N85" i="2"/>
  <c r="M85" i="2"/>
  <c r="L85" i="2"/>
  <c r="O85" i="2" s="1"/>
  <c r="K85" i="2"/>
  <c r="J85" i="2"/>
  <c r="I85" i="2"/>
  <c r="H85" i="2"/>
  <c r="G85" i="2"/>
  <c r="L84" i="2"/>
  <c r="O84" i="2" s="1"/>
  <c r="I84" i="2"/>
  <c r="I82" i="2" s="1"/>
  <c r="F84" i="2"/>
  <c r="O83" i="2"/>
  <c r="N82" i="2"/>
  <c r="M82" i="2"/>
  <c r="K82" i="2"/>
  <c r="J82" i="2"/>
  <c r="H82" i="2"/>
  <c r="G82" i="2"/>
  <c r="F82" i="2"/>
  <c r="L81" i="2"/>
  <c r="O81" i="2" s="1"/>
  <c r="I81" i="2"/>
  <c r="I79" i="2" s="1"/>
  <c r="F81" i="2"/>
  <c r="O80" i="2"/>
  <c r="N79" i="2"/>
  <c r="M79" i="2"/>
  <c r="K79" i="2"/>
  <c r="J79" i="2"/>
  <c r="H79" i="2"/>
  <c r="G79" i="2"/>
  <c r="F79" i="2"/>
  <c r="O78" i="2"/>
  <c r="L78" i="2"/>
  <c r="I78" i="2"/>
  <c r="F78" i="2"/>
  <c r="O77" i="2"/>
  <c r="L77" i="2"/>
  <c r="I77" i="2"/>
  <c r="F77" i="2"/>
  <c r="F75" i="2" s="1"/>
  <c r="O76" i="2"/>
  <c r="N75" i="2"/>
  <c r="M75" i="2"/>
  <c r="M65" i="2" s="1"/>
  <c r="L75" i="2"/>
  <c r="O75" i="2" s="1"/>
  <c r="K75" i="2"/>
  <c r="J75" i="2"/>
  <c r="I75" i="2"/>
  <c r="H75" i="2"/>
  <c r="G75" i="2"/>
  <c r="O74" i="2"/>
  <c r="L74" i="2"/>
  <c r="I74" i="2"/>
  <c r="F74" i="2"/>
  <c r="F72" i="2" s="1"/>
  <c r="F65" i="2" s="1"/>
  <c r="O73" i="2"/>
  <c r="N72" i="2"/>
  <c r="M72" i="2"/>
  <c r="L72" i="2"/>
  <c r="O72" i="2" s="1"/>
  <c r="K72" i="2"/>
  <c r="J72" i="2"/>
  <c r="I72" i="2"/>
  <c r="H72" i="2"/>
  <c r="H65" i="2" s="1"/>
  <c r="G72" i="2"/>
  <c r="L71" i="2"/>
  <c r="O71" i="2" s="1"/>
  <c r="I71" i="2"/>
  <c r="F71" i="2"/>
  <c r="L70" i="2"/>
  <c r="O70" i="2" s="1"/>
  <c r="I70" i="2"/>
  <c r="F70" i="2"/>
  <c r="L69" i="2"/>
  <c r="O69" i="2" s="1"/>
  <c r="I69" i="2"/>
  <c r="I67" i="2" s="1"/>
  <c r="F69" i="2"/>
  <c r="O68" i="2"/>
  <c r="N67" i="2"/>
  <c r="M67" i="2"/>
  <c r="K67" i="2"/>
  <c r="K65" i="2" s="1"/>
  <c r="J67" i="2"/>
  <c r="H67" i="2"/>
  <c r="G67" i="2"/>
  <c r="G65" i="2" s="1"/>
  <c r="F67" i="2"/>
  <c r="O66" i="2"/>
  <c r="N65" i="2"/>
  <c r="J65" i="2"/>
  <c r="O64" i="2"/>
  <c r="L64" i="2"/>
  <c r="I64" i="2"/>
  <c r="F64" i="2"/>
  <c r="F62" i="2" s="1"/>
  <c r="O63" i="2"/>
  <c r="N62" i="2"/>
  <c r="M62" i="2"/>
  <c r="L62" i="2"/>
  <c r="O62" i="2" s="1"/>
  <c r="K62" i="2"/>
  <c r="J62" i="2"/>
  <c r="I62" i="2"/>
  <c r="H62" i="2"/>
  <c r="G62" i="2"/>
  <c r="O61" i="2"/>
  <c r="L61" i="2"/>
  <c r="I61" i="2"/>
  <c r="F61" i="2"/>
  <c r="F59" i="2" s="1"/>
  <c r="O60" i="2"/>
  <c r="N59" i="2"/>
  <c r="M59" i="2"/>
  <c r="L59" i="2"/>
  <c r="O59" i="2" s="1"/>
  <c r="K59" i="2"/>
  <c r="J59" i="2"/>
  <c r="I59" i="2"/>
  <c r="H59" i="2"/>
  <c r="G59" i="2"/>
  <c r="L58" i="2"/>
  <c r="O58" i="2" s="1"/>
  <c r="I58" i="2"/>
  <c r="I56" i="2" s="1"/>
  <c r="F58" i="2"/>
  <c r="O57" i="2"/>
  <c r="N56" i="2"/>
  <c r="M56" i="2"/>
  <c r="K56" i="2"/>
  <c r="J56" i="2"/>
  <c r="H56" i="2"/>
  <c r="G56" i="2"/>
  <c r="F56" i="2"/>
  <c r="L55" i="2"/>
  <c r="O55" i="2" s="1"/>
  <c r="I55" i="2"/>
  <c r="F55" i="2"/>
  <c r="F53" i="2" s="1"/>
  <c r="F48" i="2" s="1"/>
  <c r="N53" i="2"/>
  <c r="M53" i="2"/>
  <c r="M48" i="2" s="1"/>
  <c r="L53" i="2"/>
  <c r="O53" i="2" s="1"/>
  <c r="K53" i="2"/>
  <c r="J53" i="2"/>
  <c r="I53" i="2"/>
  <c r="I48" i="2" s="1"/>
  <c r="H53" i="2"/>
  <c r="G53" i="2"/>
  <c r="O52" i="2"/>
  <c r="L52" i="2"/>
  <c r="I52" i="2"/>
  <c r="F52" i="2"/>
  <c r="O51" i="2"/>
  <c r="N50" i="2"/>
  <c r="M50" i="2"/>
  <c r="L50" i="2"/>
  <c r="O50" i="2" s="1"/>
  <c r="K50" i="2"/>
  <c r="K48" i="2" s="1"/>
  <c r="J50" i="2"/>
  <c r="I50" i="2"/>
  <c r="H50" i="2"/>
  <c r="H48" i="2" s="1"/>
  <c r="G50" i="2"/>
  <c r="G48" i="2" s="1"/>
  <c r="F50" i="2"/>
  <c r="N48" i="2"/>
  <c r="J48" i="2"/>
  <c r="O47" i="2"/>
  <c r="L47" i="2"/>
  <c r="I47" i="2"/>
  <c r="F47" i="2"/>
  <c r="O46" i="2"/>
  <c r="L46" i="2"/>
  <c r="I46" i="2"/>
  <c r="F46" i="2"/>
  <c r="F44" i="2" s="1"/>
  <c r="F42" i="2" s="1"/>
  <c r="O45" i="2"/>
  <c r="N44" i="2"/>
  <c r="M44" i="2"/>
  <c r="M42" i="2" s="1"/>
  <c r="L44" i="2"/>
  <c r="O44" i="2" s="1"/>
  <c r="K44" i="2"/>
  <c r="J44" i="2"/>
  <c r="I44" i="2"/>
  <c r="I42" i="2" s="1"/>
  <c r="H44" i="2"/>
  <c r="G44" i="2"/>
  <c r="O43" i="2"/>
  <c r="N42" i="2"/>
  <c r="L42" i="2"/>
  <c r="K42" i="2"/>
  <c r="J42" i="2"/>
  <c r="H42" i="2"/>
  <c r="G42" i="2"/>
  <c r="L41" i="2"/>
  <c r="O41" i="2" s="1"/>
  <c r="I41" i="2"/>
  <c r="I39" i="2" s="1"/>
  <c r="F41" i="2"/>
  <c r="O40" i="2"/>
  <c r="N39" i="2"/>
  <c r="M39" i="2"/>
  <c r="K39" i="2"/>
  <c r="J39" i="2"/>
  <c r="H39" i="2"/>
  <c r="G39" i="2"/>
  <c r="F39" i="2"/>
  <c r="L38" i="2"/>
  <c r="O38" i="2" s="1"/>
  <c r="I38" i="2"/>
  <c r="F38" i="2"/>
  <c r="F36" i="2" s="1"/>
  <c r="N36" i="2"/>
  <c r="M36" i="2"/>
  <c r="L36" i="2"/>
  <c r="O36" i="2" s="1"/>
  <c r="K36" i="2"/>
  <c r="J36" i="2"/>
  <c r="I36" i="2"/>
  <c r="H36" i="2"/>
  <c r="G36" i="2"/>
  <c r="O35" i="2"/>
  <c r="L35" i="2"/>
  <c r="I35" i="2"/>
  <c r="F35" i="2"/>
  <c r="F33" i="2" s="1"/>
  <c r="O34" i="2"/>
  <c r="N33" i="2"/>
  <c r="M33" i="2"/>
  <c r="L33" i="2"/>
  <c r="O33" i="2" s="1"/>
  <c r="K33" i="2"/>
  <c r="J33" i="2"/>
  <c r="I33" i="2"/>
  <c r="H33" i="2"/>
  <c r="G33" i="2"/>
  <c r="L32" i="2"/>
  <c r="O32" i="2" s="1"/>
  <c r="I32" i="2"/>
  <c r="I30" i="2" s="1"/>
  <c r="F32" i="2"/>
  <c r="O31" i="2"/>
  <c r="N30" i="2"/>
  <c r="M30" i="2"/>
  <c r="K30" i="2"/>
  <c r="K14" i="2" s="1"/>
  <c r="J30" i="2"/>
  <c r="H30" i="2"/>
  <c r="G30" i="2"/>
  <c r="G14" i="2" s="1"/>
  <c r="G13" i="2" s="1"/>
  <c r="F30" i="2"/>
  <c r="L29" i="2"/>
  <c r="O29" i="2" s="1"/>
  <c r="I29" i="2"/>
  <c r="F29" i="2"/>
  <c r="L28" i="2"/>
  <c r="O28" i="2" s="1"/>
  <c r="I28" i="2"/>
  <c r="F28" i="2"/>
  <c r="L27" i="2"/>
  <c r="O27" i="2" s="1"/>
  <c r="I27" i="2"/>
  <c r="F27" i="2"/>
  <c r="F25" i="2" s="1"/>
  <c r="N25" i="2"/>
  <c r="M25" i="2"/>
  <c r="L25" i="2"/>
  <c r="O25" i="2" s="1"/>
  <c r="K25" i="2"/>
  <c r="J25" i="2"/>
  <c r="I25" i="2"/>
  <c r="H25" i="2"/>
  <c r="G25" i="2"/>
  <c r="O24" i="2"/>
  <c r="L24" i="2"/>
  <c r="I24" i="2"/>
  <c r="F24" i="2"/>
  <c r="O23" i="2"/>
  <c r="L23" i="2"/>
  <c r="I23" i="2"/>
  <c r="F23" i="2"/>
  <c r="F21" i="2" s="1"/>
  <c r="O22" i="2"/>
  <c r="N21" i="2"/>
  <c r="M21" i="2"/>
  <c r="L21" i="2"/>
  <c r="O21" i="2" s="1"/>
  <c r="K21" i="2"/>
  <c r="J21" i="2"/>
  <c r="I21" i="2"/>
  <c r="H21" i="2"/>
  <c r="G21" i="2"/>
  <c r="L20" i="2"/>
  <c r="O20" i="2" s="1"/>
  <c r="I20" i="2"/>
  <c r="F20" i="2"/>
  <c r="L19" i="2"/>
  <c r="O19" i="2" s="1"/>
  <c r="I19" i="2"/>
  <c r="F19" i="2"/>
  <c r="L18" i="2"/>
  <c r="L16" i="2" s="1"/>
  <c r="I18" i="2"/>
  <c r="F18" i="2"/>
  <c r="N16" i="2"/>
  <c r="N14" i="2" s="1"/>
  <c r="M16" i="2"/>
  <c r="M14" i="2" s="1"/>
  <c r="K16" i="2"/>
  <c r="J16" i="2"/>
  <c r="J14" i="2" s="1"/>
  <c r="J13" i="2" s="1"/>
  <c r="I16" i="2"/>
  <c r="H16" i="2"/>
  <c r="G16" i="2"/>
  <c r="F16" i="2"/>
  <c r="H14" i="2"/>
  <c r="M119" i="1"/>
  <c r="J119" i="1"/>
  <c r="G119" i="1"/>
  <c r="D119" i="1"/>
  <c r="M118" i="1"/>
  <c r="J118" i="1"/>
  <c r="G118" i="1"/>
  <c r="D118" i="1"/>
  <c r="M117" i="1"/>
  <c r="J117" i="1"/>
  <c r="G117" i="1"/>
  <c r="D117" i="1"/>
  <c r="D116" i="1" s="1"/>
  <c r="L116" i="1"/>
  <c r="K116" i="1"/>
  <c r="J116" i="1"/>
  <c r="M116" i="1" s="1"/>
  <c r="I116" i="1"/>
  <c r="H116" i="1"/>
  <c r="G116" i="1"/>
  <c r="F116" i="1"/>
  <c r="E116" i="1"/>
  <c r="J115" i="1"/>
  <c r="M115" i="1" s="1"/>
  <c r="G115" i="1"/>
  <c r="D115" i="1"/>
  <c r="J114" i="1"/>
  <c r="J113" i="1" s="1"/>
  <c r="G114" i="1"/>
  <c r="G113" i="1" s="1"/>
  <c r="D114" i="1"/>
  <c r="L113" i="1"/>
  <c r="I113" i="1"/>
  <c r="F113" i="1"/>
  <c r="D113" i="1"/>
  <c r="J112" i="1"/>
  <c r="M112" i="1" s="1"/>
  <c r="G112" i="1"/>
  <c r="D112" i="1"/>
  <c r="J111" i="1"/>
  <c r="M111" i="1" s="1"/>
  <c r="G111" i="1"/>
  <c r="G110" i="1" s="1"/>
  <c r="D111" i="1"/>
  <c r="K110" i="1"/>
  <c r="J110" i="1"/>
  <c r="H110" i="1"/>
  <c r="E110" i="1"/>
  <c r="D110" i="1"/>
  <c r="M109" i="1"/>
  <c r="J109" i="1"/>
  <c r="G109" i="1"/>
  <c r="D109" i="1"/>
  <c r="M108" i="1"/>
  <c r="J108" i="1"/>
  <c r="G108" i="1"/>
  <c r="D108" i="1"/>
  <c r="D107" i="1" s="1"/>
  <c r="K107" i="1"/>
  <c r="J107" i="1"/>
  <c r="H107" i="1"/>
  <c r="G107" i="1"/>
  <c r="M107" i="1" s="1"/>
  <c r="E107" i="1"/>
  <c r="M106" i="1"/>
  <c r="J106" i="1"/>
  <c r="G106" i="1"/>
  <c r="D106" i="1"/>
  <c r="M105" i="1"/>
  <c r="J105" i="1"/>
  <c r="G105" i="1"/>
  <c r="D105" i="1"/>
  <c r="M104" i="1"/>
  <c r="J104" i="1"/>
  <c r="G104" i="1"/>
  <c r="D104" i="1"/>
  <c r="M103" i="1"/>
  <c r="J103" i="1"/>
  <c r="G103" i="1"/>
  <c r="D103" i="1"/>
  <c r="M102" i="1"/>
  <c r="J102" i="1"/>
  <c r="G102" i="1"/>
  <c r="D102" i="1"/>
  <c r="M101" i="1"/>
  <c r="J101" i="1"/>
  <c r="G101" i="1"/>
  <c r="D101" i="1"/>
  <c r="M100" i="1"/>
  <c r="J100" i="1"/>
  <c r="G100" i="1"/>
  <c r="D100" i="1"/>
  <c r="M99" i="1"/>
  <c r="J99" i="1"/>
  <c r="G99" i="1"/>
  <c r="D99" i="1"/>
  <c r="M98" i="1"/>
  <c r="J98" i="1"/>
  <c r="G98" i="1"/>
  <c r="D98" i="1"/>
  <c r="M97" i="1"/>
  <c r="J97" i="1"/>
  <c r="G97" i="1"/>
  <c r="D97" i="1"/>
  <c r="M96" i="1"/>
  <c r="J96" i="1"/>
  <c r="G96" i="1"/>
  <c r="D96" i="1"/>
  <c r="M95" i="1"/>
  <c r="J95" i="1"/>
  <c r="G95" i="1"/>
  <c r="D95" i="1"/>
  <c r="M94" i="1"/>
  <c r="J94" i="1"/>
  <c r="G94" i="1"/>
  <c r="D94" i="1"/>
  <c r="M93" i="1"/>
  <c r="J93" i="1"/>
  <c r="G93" i="1"/>
  <c r="D93" i="1"/>
  <c r="M92" i="1"/>
  <c r="J92" i="1"/>
  <c r="G92" i="1"/>
  <c r="D92" i="1"/>
  <c r="M91" i="1"/>
  <c r="J91" i="1"/>
  <c r="G91" i="1"/>
  <c r="D91" i="1"/>
  <c r="M90" i="1"/>
  <c r="J90" i="1"/>
  <c r="G90" i="1"/>
  <c r="D90" i="1"/>
  <c r="M89" i="1"/>
  <c r="J89" i="1"/>
  <c r="G89" i="1"/>
  <c r="D89" i="1"/>
  <c r="M88" i="1"/>
  <c r="J88" i="1"/>
  <c r="G88" i="1"/>
  <c r="D88" i="1"/>
  <c r="M87" i="1"/>
  <c r="J87" i="1"/>
  <c r="G87" i="1"/>
  <c r="D87" i="1"/>
  <c r="M86" i="1"/>
  <c r="J86" i="1"/>
  <c r="G86" i="1"/>
  <c r="D86" i="1"/>
  <c r="M85" i="1"/>
  <c r="J85" i="1"/>
  <c r="J84" i="1" s="1"/>
  <c r="G85" i="1"/>
  <c r="D85" i="1"/>
  <c r="K84" i="1"/>
  <c r="H84" i="1"/>
  <c r="G84" i="1"/>
  <c r="G83" i="1" s="1"/>
  <c r="E84" i="1"/>
  <c r="D84" i="1"/>
  <c r="K83" i="1"/>
  <c r="H83" i="1"/>
  <c r="E83" i="1"/>
  <c r="E69" i="1" s="1"/>
  <c r="D83" i="1"/>
  <c r="J82" i="1"/>
  <c r="M82" i="1" s="1"/>
  <c r="G82" i="1"/>
  <c r="D82" i="1"/>
  <c r="J81" i="1"/>
  <c r="M81" i="1" s="1"/>
  <c r="G81" i="1"/>
  <c r="D81" i="1"/>
  <c r="J80" i="1"/>
  <c r="M80" i="1" s="1"/>
  <c r="G80" i="1"/>
  <c r="G79" i="1" s="1"/>
  <c r="D80" i="1"/>
  <c r="K79" i="1"/>
  <c r="J79" i="1"/>
  <c r="H79" i="1"/>
  <c r="E79" i="1"/>
  <c r="D79" i="1"/>
  <c r="M78" i="1"/>
  <c r="J78" i="1"/>
  <c r="G78" i="1"/>
  <c r="D78" i="1"/>
  <c r="M77" i="1"/>
  <c r="J77" i="1"/>
  <c r="G77" i="1"/>
  <c r="D77" i="1"/>
  <c r="M76" i="1"/>
  <c r="J76" i="1"/>
  <c r="G76" i="1"/>
  <c r="D76" i="1"/>
  <c r="M75" i="1"/>
  <c r="J75" i="1"/>
  <c r="G75" i="1"/>
  <c r="D75" i="1"/>
  <c r="D74" i="1" s="1"/>
  <c r="D69" i="1" s="1"/>
  <c r="K74" i="1"/>
  <c r="J74" i="1"/>
  <c r="H74" i="1"/>
  <c r="H69" i="1" s="1"/>
  <c r="G74" i="1"/>
  <c r="M74" i="1" s="1"/>
  <c r="E74" i="1"/>
  <c r="M73" i="1"/>
  <c r="J73" i="1"/>
  <c r="G73" i="1"/>
  <c r="D73" i="1"/>
  <c r="K72" i="1"/>
  <c r="J72" i="1"/>
  <c r="H72" i="1"/>
  <c r="G72" i="1"/>
  <c r="M72" i="1" s="1"/>
  <c r="E72" i="1"/>
  <c r="D72" i="1"/>
  <c r="J71" i="1"/>
  <c r="J70" i="1" s="1"/>
  <c r="G71" i="1"/>
  <c r="G70" i="1" s="1"/>
  <c r="D71" i="1"/>
  <c r="L70" i="1"/>
  <c r="L69" i="1" s="1"/>
  <c r="I70" i="1"/>
  <c r="F70" i="1"/>
  <c r="F69" i="1" s="1"/>
  <c r="D70" i="1"/>
  <c r="K69" i="1"/>
  <c r="I69" i="1"/>
  <c r="M68" i="1"/>
  <c r="J68" i="1"/>
  <c r="G68" i="1"/>
  <c r="D68" i="1"/>
  <c r="J67" i="1"/>
  <c r="G67" i="1"/>
  <c r="D67" i="1"/>
  <c r="L66" i="1"/>
  <c r="J66" i="1"/>
  <c r="I66" i="1"/>
  <c r="G66" i="1"/>
  <c r="F66" i="1"/>
  <c r="D66" i="1"/>
  <c r="J65" i="1"/>
  <c r="M65" i="1" s="1"/>
  <c r="G65" i="1"/>
  <c r="D65" i="1"/>
  <c r="J64" i="1"/>
  <c r="M64" i="1" s="1"/>
  <c r="G64" i="1"/>
  <c r="D64" i="1"/>
  <c r="J63" i="1"/>
  <c r="M63" i="1" s="1"/>
  <c r="G63" i="1"/>
  <c r="D63" i="1"/>
  <c r="J62" i="1"/>
  <c r="M62" i="1" s="1"/>
  <c r="G62" i="1"/>
  <c r="D62" i="1"/>
  <c r="D61" i="1" s="1"/>
  <c r="D59" i="1" s="1"/>
  <c r="K61" i="1"/>
  <c r="H61" i="1"/>
  <c r="H59" i="1" s="1"/>
  <c r="H50" i="1" s="1"/>
  <c r="G61" i="1"/>
  <c r="E61" i="1"/>
  <c r="M60" i="1"/>
  <c r="J60" i="1"/>
  <c r="G60" i="1"/>
  <c r="D60" i="1"/>
  <c r="K59" i="1"/>
  <c r="G59" i="1"/>
  <c r="E59" i="1"/>
  <c r="J58" i="1"/>
  <c r="J57" i="1" s="1"/>
  <c r="M57" i="1" s="1"/>
  <c r="G58" i="1"/>
  <c r="D58" i="1"/>
  <c r="D57" i="1" s="1"/>
  <c r="L57" i="1"/>
  <c r="I57" i="1"/>
  <c r="G57" i="1"/>
  <c r="F57" i="1"/>
  <c r="F50" i="1" s="1"/>
  <c r="F13" i="1" s="1"/>
  <c r="J56" i="1"/>
  <c r="G56" i="1"/>
  <c r="M56" i="1" s="1"/>
  <c r="D56" i="1"/>
  <c r="K55" i="1"/>
  <c r="J55" i="1"/>
  <c r="H55" i="1"/>
  <c r="E55" i="1"/>
  <c r="D55" i="1"/>
  <c r="J54" i="1"/>
  <c r="M54" i="1" s="1"/>
  <c r="G54" i="1"/>
  <c r="D54" i="1"/>
  <c r="D53" i="1" s="1"/>
  <c r="L53" i="1"/>
  <c r="I53" i="1"/>
  <c r="I50" i="1" s="1"/>
  <c r="I13" i="1" s="1"/>
  <c r="G53" i="1"/>
  <c r="F53" i="1"/>
  <c r="M52" i="1"/>
  <c r="J52" i="1"/>
  <c r="G52" i="1"/>
  <c r="D52" i="1"/>
  <c r="K51" i="1"/>
  <c r="J51" i="1"/>
  <c r="H51" i="1"/>
  <c r="G51" i="1"/>
  <c r="E51" i="1"/>
  <c r="D51" i="1"/>
  <c r="L50" i="1"/>
  <c r="K50" i="1"/>
  <c r="E50" i="1"/>
  <c r="J49" i="1"/>
  <c r="M49" i="1" s="1"/>
  <c r="G49" i="1"/>
  <c r="D49" i="1"/>
  <c r="J48" i="1"/>
  <c r="M48" i="1" s="1"/>
  <c r="G48" i="1"/>
  <c r="D48" i="1"/>
  <c r="J47" i="1"/>
  <c r="M47" i="1" s="1"/>
  <c r="G47" i="1"/>
  <c r="D47" i="1"/>
  <c r="J46" i="1"/>
  <c r="M46" i="1" s="1"/>
  <c r="G46" i="1"/>
  <c r="G45" i="1" s="1"/>
  <c r="G44" i="1" s="1"/>
  <c r="M44" i="1" s="1"/>
  <c r="D46" i="1"/>
  <c r="D45" i="1" s="1"/>
  <c r="D44" i="1" s="1"/>
  <c r="K45" i="1"/>
  <c r="K44" i="1" s="1"/>
  <c r="J45" i="1"/>
  <c r="M45" i="1" s="1"/>
  <c r="H45" i="1"/>
  <c r="H44" i="1" s="1"/>
  <c r="E45" i="1"/>
  <c r="E44" i="1" s="1"/>
  <c r="J44" i="1"/>
  <c r="J43" i="1"/>
  <c r="M43" i="1" s="1"/>
  <c r="G43" i="1"/>
  <c r="D43" i="1"/>
  <c r="J42" i="1"/>
  <c r="J41" i="1" s="1"/>
  <c r="M41" i="1" s="1"/>
  <c r="G42" i="1"/>
  <c r="D42" i="1"/>
  <c r="K41" i="1"/>
  <c r="H41" i="1"/>
  <c r="G41" i="1"/>
  <c r="E41" i="1"/>
  <c r="D41" i="1"/>
  <c r="J40" i="1"/>
  <c r="M40" i="1" s="1"/>
  <c r="G40" i="1"/>
  <c r="D40" i="1"/>
  <c r="J39" i="1"/>
  <c r="M39" i="1" s="1"/>
  <c r="G39" i="1"/>
  <c r="D39" i="1"/>
  <c r="J38" i="1"/>
  <c r="M38" i="1" s="1"/>
  <c r="G38" i="1"/>
  <c r="D38" i="1"/>
  <c r="J37" i="1"/>
  <c r="M37" i="1" s="1"/>
  <c r="G37" i="1"/>
  <c r="D37" i="1"/>
  <c r="J36" i="1"/>
  <c r="M36" i="1" s="1"/>
  <c r="G36" i="1"/>
  <c r="D36" i="1"/>
  <c r="J35" i="1"/>
  <c r="M35" i="1" s="1"/>
  <c r="G35" i="1"/>
  <c r="D35" i="1"/>
  <c r="J34" i="1"/>
  <c r="M34" i="1" s="1"/>
  <c r="G34" i="1"/>
  <c r="D34" i="1"/>
  <c r="J33" i="1"/>
  <c r="M33" i="1" s="1"/>
  <c r="G33" i="1"/>
  <c r="D33" i="1"/>
  <c r="J32" i="1"/>
  <c r="M32" i="1" s="1"/>
  <c r="G32" i="1"/>
  <c r="D32" i="1"/>
  <c r="J31" i="1"/>
  <c r="M31" i="1" s="1"/>
  <c r="G31" i="1"/>
  <c r="D31" i="1"/>
  <c r="J30" i="1"/>
  <c r="M30" i="1" s="1"/>
  <c r="G30" i="1"/>
  <c r="D30" i="1"/>
  <c r="J29" i="1"/>
  <c r="M29" i="1" s="1"/>
  <c r="G29" i="1"/>
  <c r="D29" i="1"/>
  <c r="J28" i="1"/>
  <c r="M28" i="1" s="1"/>
  <c r="G28" i="1"/>
  <c r="D28" i="1"/>
  <c r="J27" i="1"/>
  <c r="M27" i="1" s="1"/>
  <c r="G27" i="1"/>
  <c r="D27" i="1"/>
  <c r="J26" i="1"/>
  <c r="M26" i="1" s="1"/>
  <c r="G26" i="1"/>
  <c r="D26" i="1"/>
  <c r="J25" i="1"/>
  <c r="M25" i="1" s="1"/>
  <c r="G25" i="1"/>
  <c r="D25" i="1"/>
  <c r="J24" i="1"/>
  <c r="M24" i="1" s="1"/>
  <c r="G24" i="1"/>
  <c r="D24" i="1"/>
  <c r="J23" i="1"/>
  <c r="M23" i="1" s="1"/>
  <c r="G23" i="1"/>
  <c r="D23" i="1"/>
  <c r="J22" i="1"/>
  <c r="M22" i="1" s="1"/>
  <c r="G22" i="1"/>
  <c r="G21" i="1" s="1"/>
  <c r="D22" i="1"/>
  <c r="K21" i="1"/>
  <c r="J21" i="1"/>
  <c r="H21" i="1"/>
  <c r="E21" i="1"/>
  <c r="D21" i="1"/>
  <c r="J20" i="1"/>
  <c r="G20" i="1"/>
  <c r="M20" i="1" s="1"/>
  <c r="D20" i="1"/>
  <c r="D19" i="1" s="1"/>
  <c r="D14" i="1" s="1"/>
  <c r="K19" i="1"/>
  <c r="J19" i="1"/>
  <c r="M19" i="1" s="1"/>
  <c r="H19" i="1"/>
  <c r="H14" i="1" s="1"/>
  <c r="H13" i="1" s="1"/>
  <c r="G15" i="4" s="1"/>
  <c r="G19" i="1"/>
  <c r="E19" i="1"/>
  <c r="M18" i="1"/>
  <c r="J18" i="1"/>
  <c r="G18" i="1"/>
  <c r="D18" i="1"/>
  <c r="M17" i="1"/>
  <c r="J17" i="1"/>
  <c r="G17" i="1"/>
  <c r="D17" i="1"/>
  <c r="J16" i="1"/>
  <c r="J15" i="1" s="1"/>
  <c r="G16" i="1"/>
  <c r="D16" i="1"/>
  <c r="K15" i="1"/>
  <c r="H15" i="1"/>
  <c r="G15" i="1"/>
  <c r="G14" i="1" s="1"/>
  <c r="E15" i="1"/>
  <c r="E14" i="1" s="1"/>
  <c r="E13" i="1" s="1"/>
  <c r="D15" i="4" s="1"/>
  <c r="D15" i="1"/>
  <c r="J83" i="1" l="1"/>
  <c r="M83" i="1" s="1"/>
  <c r="M84" i="1"/>
  <c r="M113" i="1"/>
  <c r="I14" i="2"/>
  <c r="N13" i="2"/>
  <c r="M13" i="2"/>
  <c r="J14" i="1"/>
  <c r="M15" i="1"/>
  <c r="M21" i="1"/>
  <c r="D50" i="1"/>
  <c r="D13" i="1" s="1"/>
  <c r="F14" i="2"/>
  <c r="M70" i="1"/>
  <c r="L14" i="2"/>
  <c r="O16" i="2"/>
  <c r="K14" i="1"/>
  <c r="K13" i="1" s="1"/>
  <c r="L13" i="1"/>
  <c r="G69" i="1"/>
  <c r="M79" i="1"/>
  <c r="M110" i="1"/>
  <c r="O42" i="2"/>
  <c r="I65" i="2"/>
  <c r="M42" i="1"/>
  <c r="J53" i="1"/>
  <c r="M58" i="1"/>
  <c r="J61" i="1"/>
  <c r="M71" i="1"/>
  <c r="M114" i="1"/>
  <c r="O18" i="2"/>
  <c r="L30" i="2"/>
  <c r="O30" i="2" s="1"/>
  <c r="L39" i="2"/>
  <c r="O39" i="2" s="1"/>
  <c r="L56" i="2"/>
  <c r="O56" i="2" s="1"/>
  <c r="L67" i="2"/>
  <c r="L82" i="2"/>
  <c r="O82" i="2" s="1"/>
  <c r="L96" i="2"/>
  <c r="O111" i="2"/>
  <c r="O128" i="2"/>
  <c r="O131" i="2"/>
  <c r="L129" i="2"/>
  <c r="O129" i="2" s="1"/>
  <c r="O151" i="2"/>
  <c r="O154" i="2"/>
  <c r="L152" i="2"/>
  <c r="O152" i="2" s="1"/>
  <c r="O158" i="2"/>
  <c r="L184" i="2"/>
  <c r="O184" i="2" s="1"/>
  <c r="O186" i="2"/>
  <c r="O196" i="2"/>
  <c r="I212" i="2"/>
  <c r="O212" i="2" s="1"/>
  <c r="O215" i="2"/>
  <c r="O235" i="2"/>
  <c r="O238" i="2"/>
  <c r="K246" i="2"/>
  <c r="K13" i="2" s="1"/>
  <c r="H15" i="4" s="1"/>
  <c r="F15" i="4" s="1"/>
  <c r="M60" i="3"/>
  <c r="G58" i="3"/>
  <c r="M58" i="3" s="1"/>
  <c r="J59" i="5"/>
  <c r="M51" i="1"/>
  <c r="L221" i="2"/>
  <c r="O221" i="2" s="1"/>
  <c r="O223" i="2"/>
  <c r="O242" i="2"/>
  <c r="L240" i="2"/>
  <c r="O240" i="2" s="1"/>
  <c r="G55" i="1"/>
  <c r="G50" i="1" s="1"/>
  <c r="G13" i="1" s="1"/>
  <c r="L48" i="2"/>
  <c r="O48" i="2" s="1"/>
  <c r="L79" i="2"/>
  <c r="O79" i="2" s="1"/>
  <c r="L91" i="2"/>
  <c r="O91" i="2" s="1"/>
  <c r="O110" i="2"/>
  <c r="O144" i="2"/>
  <c r="O161" i="2"/>
  <c r="O189" i="2"/>
  <c r="F187" i="2"/>
  <c r="O202" i="2"/>
  <c r="L200" i="2"/>
  <c r="O214" i="2"/>
  <c r="H216" i="2"/>
  <c r="H13" i="2" s="1"/>
  <c r="E15" i="4" s="1"/>
  <c r="C15" i="4" s="1"/>
  <c r="O218" i="2"/>
  <c r="F216" i="2"/>
  <c r="O237" i="2"/>
  <c r="O252" i="2"/>
  <c r="J34" i="3"/>
  <c r="M36" i="3"/>
  <c r="O149" i="2"/>
  <c r="O116" i="2"/>
  <c r="L114" i="2"/>
  <c r="O114" i="2" s="1"/>
  <c r="O126" i="2"/>
  <c r="O171" i="2"/>
  <c r="L169" i="2"/>
  <c r="O175" i="2"/>
  <c r="O181" i="2"/>
  <c r="I187" i="2"/>
  <c r="M187" i="2"/>
  <c r="O194" i="2"/>
  <c r="O209" i="2"/>
  <c r="I216" i="2"/>
  <c r="N246" i="2"/>
  <c r="O262" i="2"/>
  <c r="L260" i="2"/>
  <c r="O260" i="2" s="1"/>
  <c r="M174" i="3"/>
  <c r="M208" i="3"/>
  <c r="D48" i="5"/>
  <c r="J48" i="5"/>
  <c r="J18" i="5" s="1"/>
  <c r="J16" i="5" s="1"/>
  <c r="L147" i="2"/>
  <c r="O147" i="2" s="1"/>
  <c r="L216" i="2"/>
  <c r="O216" i="2" s="1"/>
  <c r="I277" i="2"/>
  <c r="O288" i="2"/>
  <c r="O309" i="2"/>
  <c r="K17" i="3"/>
  <c r="K15" i="3" s="1"/>
  <c r="M43" i="3"/>
  <c r="J61" i="3"/>
  <c r="M61" i="3" s="1"/>
  <c r="M63" i="3"/>
  <c r="D100" i="3"/>
  <c r="J156" i="3"/>
  <c r="M158" i="3"/>
  <c r="M218" i="3"/>
  <c r="G215" i="3"/>
  <c r="F67" i="5"/>
  <c r="F59" i="5" s="1"/>
  <c r="F48" i="5" s="1"/>
  <c r="L106" i="2"/>
  <c r="O106" i="2" s="1"/>
  <c r="L256" i="2"/>
  <c r="O256" i="2" s="1"/>
  <c r="O291" i="2"/>
  <c r="L289" i="2"/>
  <c r="O289" i="2" s="1"/>
  <c r="O295" i="2"/>
  <c r="D21" i="3"/>
  <c r="D19" i="3" s="1"/>
  <c r="E32" i="3"/>
  <c r="D48" i="3"/>
  <c r="D32" i="3" s="1"/>
  <c r="H100" i="3"/>
  <c r="H17" i="3" s="1"/>
  <c r="H15" i="3" s="1"/>
  <c r="J138" i="3"/>
  <c r="M138" i="3" s="1"/>
  <c r="M140" i="3"/>
  <c r="J215" i="3"/>
  <c r="M215" i="3" s="1"/>
  <c r="M217" i="3"/>
  <c r="O274" i="2"/>
  <c r="O279" i="2"/>
  <c r="O286" i="2"/>
  <c r="L298" i="2"/>
  <c r="O298" i="2" s="1"/>
  <c r="O300" i="2"/>
  <c r="M26" i="3"/>
  <c r="J19" i="3"/>
  <c r="J110" i="3"/>
  <c r="D117" i="3"/>
  <c r="D114" i="3" s="1"/>
  <c r="D110" i="3" s="1"/>
  <c r="E114" i="3"/>
  <c r="E110" i="3" s="1"/>
  <c r="E100" i="3" s="1"/>
  <c r="M179" i="3"/>
  <c r="J172" i="3"/>
  <c r="E18" i="5"/>
  <c r="E16" i="5" s="1"/>
  <c r="G64" i="5"/>
  <c r="M112" i="3"/>
  <c r="M122" i="3"/>
  <c r="J118" i="3"/>
  <c r="M118" i="3" s="1"/>
  <c r="M123" i="3"/>
  <c r="J128" i="3"/>
  <c r="M130" i="3"/>
  <c r="G143" i="3"/>
  <c r="G141" i="3" s="1"/>
  <c r="M146" i="3"/>
  <c r="D172" i="3"/>
  <c r="D170" i="3" s="1"/>
  <c r="I208" i="3"/>
  <c r="I15" i="3" s="1"/>
  <c r="G38" i="5"/>
  <c r="I80" i="5"/>
  <c r="I78" i="5" s="1"/>
  <c r="G92" i="5"/>
  <c r="G86" i="5" s="1"/>
  <c r="G80" i="5" s="1"/>
  <c r="G78" i="5" s="1"/>
  <c r="D118" i="3"/>
  <c r="M134" i="3"/>
  <c r="M143" i="3"/>
  <c r="M145" i="3"/>
  <c r="M155" i="3"/>
  <c r="D20" i="5"/>
  <c r="D18" i="5" s="1"/>
  <c r="L20" i="5"/>
  <c r="F26" i="5"/>
  <c r="F20" i="5" s="1"/>
  <c r="F18" i="5" s="1"/>
  <c r="F16" i="5" s="1"/>
  <c r="D34" i="5"/>
  <c r="D28" i="5" s="1"/>
  <c r="D26" i="5" s="1"/>
  <c r="E59" i="5"/>
  <c r="E48" i="5" s="1"/>
  <c r="L283" i="2"/>
  <c r="O283" i="2" s="1"/>
  <c r="M79" i="3"/>
  <c r="G77" i="3"/>
  <c r="G75" i="3" s="1"/>
  <c r="M75" i="3" s="1"/>
  <c r="M81" i="3"/>
  <c r="M83" i="3"/>
  <c r="G81" i="3"/>
  <c r="M85" i="3"/>
  <c r="M87" i="3"/>
  <c r="G85" i="3"/>
  <c r="M98" i="3"/>
  <c r="M102" i="3"/>
  <c r="J100" i="3"/>
  <c r="G114" i="3"/>
  <c r="G110" i="3" s="1"/>
  <c r="G100" i="3" s="1"/>
  <c r="M116" i="3"/>
  <c r="M125" i="3"/>
  <c r="H126" i="3"/>
  <c r="D141" i="3"/>
  <c r="M149" i="3"/>
  <c r="H141" i="3"/>
  <c r="M182" i="3"/>
  <c r="G208" i="3"/>
  <c r="M225" i="3"/>
  <c r="G26" i="5"/>
  <c r="G20" i="5" s="1"/>
  <c r="L48" i="5"/>
  <c r="I73" i="5"/>
  <c r="H64" i="5"/>
  <c r="H59" i="5" s="1"/>
  <c r="H48" i="5" s="1"/>
  <c r="H18" i="5" s="1"/>
  <c r="H16" i="5" s="1"/>
  <c r="D88" i="5"/>
  <c r="D86" i="5" s="1"/>
  <c r="D80" i="5" s="1"/>
  <c r="D78" i="5" s="1"/>
  <c r="L18" i="5" l="1"/>
  <c r="L16" i="5" s="1"/>
  <c r="L277" i="2"/>
  <c r="O277" i="2" s="1"/>
  <c r="G32" i="3"/>
  <c r="G17" i="3" s="1"/>
  <c r="G15" i="3" s="1"/>
  <c r="L246" i="2"/>
  <c r="O246" i="2" s="1"/>
  <c r="M53" i="1"/>
  <c r="J50" i="1"/>
  <c r="M50" i="1" s="1"/>
  <c r="K15" i="4"/>
  <c r="O14" i="2"/>
  <c r="F13" i="2"/>
  <c r="M55" i="1"/>
  <c r="I13" i="2"/>
  <c r="J126" i="3"/>
  <c r="M126" i="3" s="1"/>
  <c r="M128" i="3"/>
  <c r="M34" i="3"/>
  <c r="J32" i="3"/>
  <c r="D16" i="5"/>
  <c r="M172" i="3"/>
  <c r="J170" i="3"/>
  <c r="M170" i="3" s="1"/>
  <c r="M110" i="3"/>
  <c r="E17" i="3"/>
  <c r="E15" i="3" s="1"/>
  <c r="J141" i="3"/>
  <c r="M141" i="3" s="1"/>
  <c r="M156" i="3"/>
  <c r="L167" i="2"/>
  <c r="O167" i="2" s="1"/>
  <c r="O169" i="2"/>
  <c r="L94" i="2"/>
  <c r="O94" i="2" s="1"/>
  <c r="O96" i="2"/>
  <c r="J15" i="4"/>
  <c r="M14" i="1"/>
  <c r="J13" i="1"/>
  <c r="M13" i="1" s="1"/>
  <c r="M100" i="3"/>
  <c r="M19" i="3"/>
  <c r="L65" i="2"/>
  <c r="O65" i="2" s="1"/>
  <c r="O67" i="2"/>
  <c r="G73" i="5"/>
  <c r="G67" i="5" s="1"/>
  <c r="G59" i="5" s="1"/>
  <c r="G48" i="5" s="1"/>
  <c r="G18" i="5" s="1"/>
  <c r="G16" i="5" s="1"/>
  <c r="I67" i="5"/>
  <c r="I59" i="5" s="1"/>
  <c r="I48" i="5" s="1"/>
  <c r="I18" i="5" s="1"/>
  <c r="I16" i="5" s="1"/>
  <c r="M77" i="3"/>
  <c r="M114" i="3"/>
  <c r="D17" i="3"/>
  <c r="D15" i="3" s="1"/>
  <c r="L187" i="2"/>
  <c r="O187" i="2" s="1"/>
  <c r="O200" i="2"/>
  <c r="M61" i="1"/>
  <c r="J59" i="1"/>
  <c r="M59" i="1" s="1"/>
  <c r="J69" i="1"/>
  <c r="M69" i="1" s="1"/>
  <c r="L13" i="2" l="1"/>
  <c r="O13" i="2" s="1"/>
  <c r="J17" i="3"/>
  <c r="I15" i="4"/>
  <c r="M32" i="3"/>
  <c r="M17" i="3" l="1"/>
  <c r="J15" i="3"/>
  <c r="M15" i="3" s="1"/>
</calcChain>
</file>

<file path=xl/sharedStrings.xml><?xml version="1.0" encoding="utf-8"?>
<sst xmlns="http://schemas.openxmlformats.org/spreadsheetml/2006/main" count="2599" uniqueCount="723">
  <si>
    <t>ՀԱՎԵԼՎԱԾ 1</t>
  </si>
  <si>
    <t>ՀՀ ՍՅՈՒՆԻՔԻ ՄԱՐԶԻ ՏԵՂ ՀԱՄԱՅՆՔԻ ԱՎԱԳԱՆՈՒ</t>
  </si>
  <si>
    <t>2024 ԹՎԱԿԱՆԻ ՀՈԿՏԵՄԲԵՐԻ 15-Ի N 121-Ա ՈՐՈՇՄԱՆ</t>
  </si>
  <si>
    <t>ՀՀ ֆինանսների  նախար,   209101,   Տեղ</t>
  </si>
  <si>
    <t>Հաշվետվություն</t>
  </si>
  <si>
    <t>Համայնքի բյուջեի եկամուտների կատարման վերաբերյալ</t>
  </si>
  <si>
    <t>(02/01/24 - 30/09/24թ. ժամանակահատվածի համար)</t>
  </si>
  <si>
    <t>Տողի</t>
  </si>
  <si>
    <t>Եկամտատեսակները</t>
  </si>
  <si>
    <t>Հոդվածի համար</t>
  </si>
  <si>
    <t>Տարեկան հաստատված պլան</t>
  </si>
  <si>
    <t>Տարեկան ճշտված պլան</t>
  </si>
  <si>
    <t>Փաստացի</t>
  </si>
  <si>
    <t>Կատարողական %</t>
  </si>
  <si>
    <t>Ընդամենը</t>
  </si>
  <si>
    <t>այդ թվում</t>
  </si>
  <si>
    <t>NN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</si>
  <si>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</si>
  <si>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</si>
  <si>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</si>
  <si>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</si>
  <si>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</si>
  <si>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</si>
  <si>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</si>
  <si>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</si>
  <si>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</si>
  <si>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</si>
  <si>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</si>
  <si>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</si>
  <si>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</si>
  <si>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</si>
  <si>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</si>
  <si>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</si>
  <si>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</si>
  <si>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</si>
  <si>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</si>
  <si>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</si>
  <si>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</si>
  <si>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</si>
  <si>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</si>
  <si>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</si>
  <si>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</si>
  <si>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</si>
  <si>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</si>
  <si>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</si>
  <si>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</si>
  <si>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</si>
  <si>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</si>
  <si>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</si>
  <si>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</si>
  <si>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</si>
  <si>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</si>
  <si>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</si>
  <si>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</si>
  <si>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</si>
  <si>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</si>
  <si>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</si>
  <si>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</si>
  <si>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</si>
  <si>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</si>
  <si>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</si>
  <si>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</si>
  <si>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</si>
  <si>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</si>
  <si>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</si>
  <si>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</si>
  <si>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</si>
  <si>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</si>
  <si>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</si>
  <si>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</si>
  <si>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</si>
  <si>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</si>
  <si>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</si>
  <si>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</si>
  <si>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</si>
  <si>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</si>
  <si>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</si>
  <si>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</si>
  <si>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</si>
  <si>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</si>
  <si>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</si>
  <si>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</si>
  <si>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</si>
  <si>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</si>
  <si>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</si>
  <si>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</si>
  <si>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</si>
  <si>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</si>
  <si>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</si>
  <si>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</si>
  <si>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</si>
  <si>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</si>
  <si>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</si>
  <si>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</si>
  <si>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</si>
  <si>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</si>
  <si>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</si>
  <si>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</si>
  <si>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</si>
  <si>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</si>
  <si>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</si>
  <si>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</si>
  <si>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</si>
  <si>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</si>
  <si>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</si>
  <si>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</si>
  <si>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</si>
  <si>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</si>
  <si>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</si>
  <si>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</si>
  <si>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</si>
  <si>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</si>
  <si>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</si>
  <si>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</si>
  <si>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</si>
  <si>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</si>
  <si>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</si>
  <si>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</si>
  <si>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</si>
  <si>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</si>
  <si>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</si>
  <si>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</si>
  <si>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</si>
  <si>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</si>
  <si>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</si>
  <si>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</si>
  <si>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</si>
  <si>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</si>
  <si>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</si>
  <si>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</si>
  <si>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</si>
  <si>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</si>
  <si>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</si>
  <si>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</si>
  <si>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</si>
  <si>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</si>
  <si>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</si>
  <si>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</si>
  <si>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</si>
  <si>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</si>
  <si>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</si>
  <si>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</si>
  <si>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</si>
  <si>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</si>
  <si>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</si>
  <si>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</si>
  <si>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</si>
  <si>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</si>
  <si>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</si>
  <si>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</si>
  <si>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</si>
  <si>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</si>
  <si>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</si>
  <si>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</si>
  <si>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</si>
  <si>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ՀԱՎԵԼՎԱԾ 2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</si>
  <si>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</si>
  <si>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</si>
  <si>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</si>
  <si>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</si>
  <si>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</si>
  <si>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</si>
  <si>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</si>
  <si>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</si>
  <si>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</si>
  <si>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</si>
  <si>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</si>
  <si>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</si>
  <si>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</si>
  <si>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</si>
  <si>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</si>
  <si>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</si>
  <si>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</si>
  <si>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</si>
  <si>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</si>
  <si>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</si>
  <si>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</si>
  <si>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</si>
  <si>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</si>
  <si>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</si>
  <si>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</si>
  <si>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</si>
  <si>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</si>
  <si>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</si>
  <si>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</si>
  <si>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</si>
  <si>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</si>
  <si>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</si>
  <si>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</si>
  <si>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</si>
  <si>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</si>
  <si>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</si>
  <si>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</si>
  <si>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</si>
  <si>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</si>
  <si>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</si>
  <si>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</si>
  <si>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</si>
  <si>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</si>
  <si>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</si>
  <si>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</si>
  <si>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</si>
  <si>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</si>
  <si>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</si>
  <si>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</si>
  <si>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</si>
  <si>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</si>
  <si>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</si>
  <si>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</si>
  <si>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</si>
  <si>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</si>
  <si>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</si>
  <si>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</si>
  <si>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</si>
  <si>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</si>
  <si>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</si>
  <si>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</si>
  <si>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</si>
  <si>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</si>
  <si>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</si>
  <si>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</si>
  <si>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</si>
  <si>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</si>
  <si>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</si>
  <si>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</si>
  <si>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</si>
  <si>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</si>
  <si>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</si>
  <si>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</si>
  <si>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</si>
  <si>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</si>
  <si>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</si>
  <si>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</si>
  <si>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</si>
  <si>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</si>
  <si>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</si>
  <si>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</si>
  <si>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</si>
  <si>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</si>
  <si>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</si>
  <si>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</si>
  <si>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</si>
  <si>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</si>
  <si>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</si>
  <si>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</si>
  <si>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</si>
  <si>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</si>
  <si>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</si>
  <si>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</si>
  <si>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</si>
  <si>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</si>
  <si>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</si>
  <si>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</si>
  <si>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</si>
  <si>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</si>
  <si>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</si>
  <si>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</si>
  <si>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</si>
  <si>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</si>
  <si>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</si>
  <si>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</si>
  <si>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</si>
  <si>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</si>
  <si>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</si>
  <si>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</si>
  <si>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</si>
  <si>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</si>
  <si>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</si>
  <si>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</si>
  <si>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</si>
  <si>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</si>
  <si>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</si>
  <si>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</si>
  <si>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</si>
  <si>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</si>
  <si>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</si>
  <si>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</si>
  <si>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</si>
  <si>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</si>
  <si>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</si>
  <si>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</si>
  <si>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</si>
  <si>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</si>
  <si>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</si>
  <si>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</si>
  <si>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</si>
  <si>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</si>
  <si>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</si>
  <si>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</si>
  <si>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</si>
  <si>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</si>
  <si>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</si>
  <si>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</si>
  <si>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</si>
  <si>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</si>
  <si>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</si>
  <si>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</si>
  <si>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</si>
  <si>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</si>
  <si>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</si>
  <si>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</si>
  <si>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</si>
  <si>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</si>
  <si>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</si>
  <si>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</si>
  <si>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</si>
  <si>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</si>
  <si>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</si>
  <si>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</si>
  <si>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</si>
  <si>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</si>
  <si>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</si>
  <si>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</si>
  <si>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</si>
  <si>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</si>
  <si>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</si>
  <si>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</si>
  <si>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</si>
  <si>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</si>
  <si>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</si>
  <si>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</si>
  <si>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</si>
  <si>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</si>
  <si>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</si>
  <si>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</si>
  <si>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</si>
  <si>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</si>
  <si>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</si>
  <si>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</si>
  <si>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</si>
  <si>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</si>
  <si>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</si>
  <si>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</si>
  <si>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</si>
  <si>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</si>
  <si>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</si>
  <si>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</si>
  <si>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</si>
  <si>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</si>
  <si>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</si>
  <si>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</si>
  <si>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</si>
  <si>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</si>
  <si>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</si>
  <si>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</si>
  <si>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</si>
  <si>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</si>
  <si>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</si>
  <si>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</si>
  <si>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</si>
  <si>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</si>
  <si>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</si>
  <si>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</si>
  <si>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</si>
  <si>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</si>
  <si>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</si>
  <si>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</si>
  <si>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</si>
  <si>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ՀԱՎԵԼՎԱԾ 3</t>
  </si>
  <si>
    <t xml:space="preserve"> Տողի</t>
  </si>
  <si>
    <t>Բյուջետային ծախսերի տնտեսագիտական դասակարգման հոդվածների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</si>
  <si>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</si>
  <si>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</si>
  <si>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</si>
  <si>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</si>
  <si>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</si>
  <si>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>անվանումները</t>
  </si>
  <si>
    <t>ֆոնդային մաս</t>
  </si>
  <si>
    <t xml:space="preserve"> ԸՆԴԱՄԵՆԸ    ԾԱԽՍԵՐ(տող4050+տող5000+տող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</si>
  <si>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</si>
  <si>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</si>
  <si>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</si>
  <si>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</si>
  <si>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</si>
  <si>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</si>
  <si>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</si>
  <si>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</si>
  <si>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</si>
  <si>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</si>
  <si>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</si>
  <si>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</si>
  <si>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</si>
  <si>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</si>
  <si>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</si>
  <si>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</si>
  <si>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</si>
  <si>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</si>
  <si>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</si>
  <si>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</si>
  <si>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</si>
  <si>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</si>
  <si>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</si>
  <si>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</si>
  <si>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</si>
  <si>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</si>
  <si>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</si>
  <si>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</si>
  <si>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</si>
  <si>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</si>
  <si>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</si>
  <si>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</si>
  <si>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</si>
  <si>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</si>
  <si>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</si>
  <si>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</si>
  <si>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</si>
  <si>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</si>
  <si>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</si>
  <si>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</si>
  <si>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</si>
  <si>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</si>
  <si>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</si>
  <si>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</si>
  <si>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</si>
  <si>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</si>
  <si>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</si>
  <si>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</si>
  <si>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</si>
  <si>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</si>
  <si>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</si>
  <si>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</si>
  <si>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</si>
  <si>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</si>
  <si>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</si>
  <si>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</si>
  <si>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</si>
  <si>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</si>
  <si>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</si>
  <si>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</si>
  <si>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</si>
  <si>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</si>
  <si>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</si>
  <si>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</si>
  <si>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</si>
  <si>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</si>
  <si>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</si>
  <si>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</si>
  <si>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</si>
  <si>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</si>
  <si>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</si>
  <si>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</si>
  <si>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</si>
  <si>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</si>
  <si>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</si>
  <si>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</si>
  <si>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</si>
  <si>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</si>
  <si>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</si>
  <si>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</si>
  <si>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</si>
  <si>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</si>
  <si>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</si>
  <si>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</si>
  <si>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</si>
  <si>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</si>
  <si>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</si>
  <si>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</si>
  <si>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</si>
  <si>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</si>
  <si>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</si>
  <si>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</si>
  <si>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</si>
  <si>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</si>
  <si>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</si>
  <si>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</si>
  <si>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</si>
  <si>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</si>
  <si>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</si>
  <si>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</si>
  <si>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</si>
  <si>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</si>
  <si>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</si>
  <si>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</si>
  <si>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</si>
  <si>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</si>
  <si>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</si>
  <si>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</si>
  <si>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</si>
  <si>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</si>
  <si>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</si>
  <si>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</si>
  <si>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</si>
  <si>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</si>
  <si>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</si>
  <si>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</si>
  <si>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</si>
  <si>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</si>
  <si>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</si>
  <si>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</si>
  <si>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</si>
  <si>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</si>
  <si>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</si>
  <si>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</si>
  <si>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</si>
  <si>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</si>
  <si>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</si>
  <si>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</si>
  <si>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</si>
  <si>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</si>
  <si>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</si>
  <si>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</si>
  <si>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</si>
  <si>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</si>
  <si>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</si>
  <si>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</si>
  <si>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</si>
  <si>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</si>
  <si>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</si>
  <si>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</si>
  <si>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</si>
  <si>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</si>
  <si>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</si>
  <si>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</si>
  <si>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</si>
  <si>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</si>
  <si>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</si>
  <si>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</si>
  <si>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</si>
  <si>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</si>
  <si>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</si>
  <si>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</si>
  <si>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</si>
  <si>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</si>
  <si>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</si>
  <si>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</si>
  <si>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</si>
  <si>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</si>
  <si>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</si>
  <si>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</si>
  <si>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</si>
  <si>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</si>
  <si>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</si>
  <si>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</si>
  <si>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</si>
  <si>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</si>
  <si>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</si>
  <si>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</si>
  <si>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</si>
  <si>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</si>
  <si>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</si>
  <si>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</si>
  <si>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</si>
  <si>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</si>
  <si>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</si>
  <si>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</si>
  <si>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</si>
  <si>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</si>
  <si>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</si>
  <si>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</si>
  <si>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</si>
  <si>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</si>
  <si>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</si>
  <si>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</si>
  <si>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</si>
  <si>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</si>
  <si>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</si>
  <si>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</si>
  <si>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</si>
  <si>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</si>
  <si>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</si>
  <si>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</si>
  <si>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</si>
  <si>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</si>
  <si>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</si>
  <si>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</si>
  <si>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</si>
  <si>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</si>
  <si>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</si>
  <si>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</si>
  <si>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</si>
  <si>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</si>
  <si>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</si>
  <si>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</si>
  <si>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</si>
  <si>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</si>
  <si>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</si>
  <si>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</si>
  <si>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</si>
  <si>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</si>
  <si>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</si>
  <si>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</si>
  <si>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</si>
  <si>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</si>
  <si>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</si>
  <si>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</si>
  <si>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</si>
  <si>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</si>
  <si>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</si>
  <si>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</si>
  <si>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</si>
  <si>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</si>
  <si>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</si>
  <si>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</si>
  <si>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</si>
  <si>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</si>
  <si>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</si>
  <si>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</si>
  <si>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</si>
  <si>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</si>
  <si>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</si>
  <si>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</si>
  <si>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</si>
  <si>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</si>
  <si>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</si>
  <si>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</si>
  <si>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</si>
  <si>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</si>
  <si>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</si>
  <si>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</si>
  <si>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</si>
  <si>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</si>
  <si>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</si>
  <si>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</si>
  <si>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</si>
  <si>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</si>
  <si>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</si>
  <si>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</si>
  <si>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</si>
  <si>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</si>
  <si>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</si>
  <si>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</si>
  <si>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</si>
  <si>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</si>
  <si>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</si>
  <si>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</si>
  <si>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</si>
  <si>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</si>
  <si>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</si>
  <si>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</si>
  <si>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</si>
  <si>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</si>
  <si>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</si>
  <si>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</si>
  <si>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</si>
  <si>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</si>
  <si>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</si>
  <si>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</si>
  <si>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</si>
  <si>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</si>
  <si>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ՀԱՎԵԼՎԱԾ 4</t>
  </si>
  <si>
    <t>Համայնքի բյուջեի հավելուրդի կամ պակասույթի (Դեֆիցիտի) կատարման վերաբերյալ</t>
  </si>
  <si>
    <t>(ս.4 + ս5)</t>
  </si>
  <si>
    <t>(ս.7 + ս8)</t>
  </si>
  <si>
    <t>(ս.10 + ս11)</t>
  </si>
  <si>
    <t>ԸՆԴԱՄԵՆԸ ՀԱՎԵԼՈՒՐԴԸ ԿԱՄ ԴԵՖԻՑԻՏԸ (ՊԱԿԱՍՈՒՐԴԸ)</t>
  </si>
  <si>
    <t>ՀԱՎԵԼՎԱԾ 5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</si>
  <si>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</si>
  <si>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Տողի  NN</t>
  </si>
  <si>
    <t xml:space="preserve">            այդ թվում`</t>
  </si>
  <si>
    <t xml:space="preserve">                 այդ թվում`</t>
  </si>
  <si>
    <t xml:space="preserve"> այդ թվում`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</si>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</sst>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11"/>
      <color indexed="8"/>
      <name val="Calibri"/>
      <family val="2"/>
      <charset val="204"/>
    </font>
    <font>
      <b/>
      <sz val="8"/>
      <name val="Arial LatArm"/>
      <family val="2"/>
    </font>
    <font>
      <b/>
      <sz val="10"/>
      <name val="Arial LatArm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rgb="FFFFFFFF"/>
      </right>
      <top style="thin">
        <color auto="1"/>
      </top>
      <bottom style="thin">
        <color auto="1"/>
      </bottom>
      <diagonal/>
    </border>
    <border>
      <left style="hair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FFFFFF"/>
      </left>
      <right style="hair">
        <color rgb="FFFFFFFF"/>
      </right>
      <top style="thin">
        <color auto="1"/>
      </top>
      <bottom style="thin">
        <color auto="1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rgb="FFFFFFFF"/>
      </bottom>
      <diagonal/>
    </border>
    <border>
      <left style="thin">
        <color auto="1"/>
      </left>
      <right style="thin">
        <color auto="1"/>
      </right>
      <top style="hair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rgb="FFFFFFFF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9" fillId="0" borderId="11" applyNumberFormat="0" applyFill="0" applyProtection="0">
      <alignment horizontal="center" vertical="center"/>
    </xf>
    <xf numFmtId="4" fontId="20" fillId="0" borderId="12" applyFill="0" applyProtection="0">
      <alignment horizontal="center" vertical="center"/>
    </xf>
    <xf numFmtId="0" fontId="21" fillId="0" borderId="10" applyNumberFormat="0" applyFill="0" applyProtection="0">
      <alignment horizontal="center" vertical="center"/>
    </xf>
    <xf numFmtId="0" fontId="21" fillId="0" borderId="10" applyNumberFormat="0" applyFill="0" applyProtection="0">
      <alignment horizontal="center"/>
    </xf>
    <xf numFmtId="0" fontId="19" fillId="0" borderId="11" applyNumberFormat="0" applyFill="0" applyProtection="0">
      <alignment horizontal="left" vertical="center" wrapText="1"/>
    </xf>
    <xf numFmtId="0" fontId="19" fillId="0" borderId="12" applyNumberFormat="0" applyFill="0" applyProtection="0">
      <alignment horizontal="left" vertical="center" wrapText="1"/>
    </xf>
    <xf numFmtId="4" fontId="20" fillId="0" borderId="12" applyFill="0" applyProtection="0">
      <alignment horizontal="right" vertical="center"/>
    </xf>
    <xf numFmtId="0" fontId="20" fillId="0" borderId="11" applyNumberFormat="0" applyFill="0" applyProtection="0">
      <alignment horizontal="right" vertical="center"/>
    </xf>
    <xf numFmtId="4" fontId="19" fillId="0" borderId="11" applyFill="0" applyProtection="0">
      <alignment horizontal="right" vertical="center"/>
    </xf>
  </cellStyleXfs>
  <cellXfs count="83">
    <xf numFmtId="0" fontId="0" fillId="0" borderId="0" xfId="0"/>
    <xf numFmtId="0" fontId="0" fillId="0" borderId="10" xfId="42" applyFill="1" applyBorder="1"/>
    <xf numFmtId="0" fontId="18" fillId="0" borderId="13" xfId="42" applyFont="1" applyFill="1" applyBorder="1"/>
    <xf numFmtId="0" fontId="22" fillId="0" borderId="15" xfId="42" applyFont="1" applyFill="1" applyBorder="1" applyAlignment="1">
      <alignment horizontal="right"/>
    </xf>
    <xf numFmtId="0" fontId="22" fillId="0" borderId="16" xfId="42" applyFont="1" applyFill="1" applyBorder="1" applyAlignment="1">
      <alignment horizontal="right"/>
    </xf>
    <xf numFmtId="0" fontId="22" fillId="0" borderId="17" xfId="42" applyFont="1" applyFill="1" applyBorder="1" applyAlignment="1">
      <alignment horizontal="right"/>
    </xf>
    <xf numFmtId="0" fontId="0" fillId="0" borderId="18" xfId="42" applyFill="1" applyBorder="1"/>
    <xf numFmtId="0" fontId="21" fillId="0" borderId="10" xfId="46" applyFont="1" applyFill="1" applyBorder="1" applyAlignment="1">
      <alignment horizontal="center"/>
    </xf>
    <xf numFmtId="0" fontId="21" fillId="0" borderId="10" xfId="46" applyFont="1" applyFill="1" applyBorder="1" applyAlignment="1">
      <alignment horizontal="center"/>
    </xf>
    <xf numFmtId="0" fontId="0" fillId="0" borderId="19" xfId="42" applyFill="1" applyBorder="1"/>
    <xf numFmtId="0" fontId="21" fillId="0" borderId="10" xfId="45" applyFont="1" applyFill="1" applyBorder="1" applyAlignment="1">
      <alignment horizontal="center" vertical="center"/>
    </xf>
    <xf numFmtId="0" fontId="0" fillId="0" borderId="20" xfId="42" applyFill="1" applyBorder="1"/>
    <xf numFmtId="4" fontId="23" fillId="0" borderId="14" xfId="44" applyNumberFormat="1" applyFont="1" applyFill="1" applyBorder="1" applyAlignment="1">
      <alignment horizontal="center" vertical="center"/>
    </xf>
    <xf numFmtId="4" fontId="23" fillId="0" borderId="21" xfId="44" applyNumberFormat="1" applyFont="1" applyFill="1" applyBorder="1" applyAlignment="1">
      <alignment horizontal="center" vertical="center"/>
    </xf>
    <xf numFmtId="4" fontId="23" fillId="0" borderId="22" xfId="44" applyNumberFormat="1" applyFont="1" applyFill="1" applyBorder="1" applyAlignment="1">
      <alignment horizontal="center" vertical="center"/>
    </xf>
    <xf numFmtId="4" fontId="23" fillId="0" borderId="23" xfId="44" applyNumberFormat="1" applyFont="1" applyFill="1" applyBorder="1" applyAlignment="1">
      <alignment horizontal="center" vertical="center"/>
    </xf>
    <xf numFmtId="4" fontId="23" fillId="0" borderId="14" xfId="44" applyNumberFormat="1" applyFont="1" applyFill="1" applyBorder="1" applyAlignment="1">
      <alignment horizontal="center" vertical="center" wrapText="1"/>
    </xf>
    <xf numFmtId="4" fontId="23" fillId="0" borderId="21" xfId="44" applyNumberFormat="1" applyFont="1" applyFill="1" applyBorder="1" applyAlignment="1">
      <alignment horizontal="center" vertical="center" wrapText="1"/>
    </xf>
    <xf numFmtId="4" fontId="23" fillId="0" borderId="22" xfId="44" applyNumberFormat="1" applyFont="1" applyFill="1" applyBorder="1" applyAlignment="1">
      <alignment horizontal="center" vertical="center" wrapText="1"/>
    </xf>
    <xf numFmtId="4" fontId="23" fillId="0" borderId="23" xfId="44" applyNumberFormat="1" applyFont="1" applyFill="1" applyBorder="1" applyAlignment="1">
      <alignment horizontal="center" vertical="center" wrapText="1"/>
    </xf>
    <xf numFmtId="4" fontId="23" fillId="0" borderId="14" xfId="49" applyNumberFormat="1" applyFont="1" applyFill="1" applyBorder="1" applyAlignment="1">
      <alignment horizontal="center" vertical="center"/>
    </xf>
    <xf numFmtId="4" fontId="23" fillId="0" borderId="24" xfId="49" applyNumberFormat="1" applyFont="1" applyFill="1" applyBorder="1" applyAlignment="1">
      <alignment horizontal="center" vertical="center"/>
    </xf>
    <xf numFmtId="4" fontId="23" fillId="0" borderId="25" xfId="49" applyNumberFormat="1" applyFont="1" applyFill="1" applyBorder="1" applyAlignment="1">
      <alignment horizontal="center" vertical="center"/>
    </xf>
    <xf numFmtId="4" fontId="23" fillId="0" borderId="26" xfId="49" applyNumberFormat="1" applyFont="1" applyFill="1" applyBorder="1" applyAlignment="1">
      <alignment horizontal="center" vertical="center"/>
    </xf>
    <xf numFmtId="0" fontId="22" fillId="0" borderId="27" xfId="42" applyFont="1" applyFill="1" applyBorder="1" applyAlignment="1">
      <alignment horizontal="center" textRotation="90"/>
    </xf>
    <xf numFmtId="0" fontId="22" fillId="0" borderId="28" xfId="42" applyFont="1" applyFill="1" applyBorder="1" applyAlignment="1">
      <alignment horizontal="center" textRotation="90"/>
    </xf>
    <xf numFmtId="0" fontId="22" fillId="0" borderId="29" xfId="42" applyFont="1" applyFill="1" applyBorder="1" applyAlignment="1">
      <alignment horizontal="center" textRotation="90"/>
    </xf>
    <xf numFmtId="4" fontId="23" fillId="0" borderId="24" xfId="44" applyNumberFormat="1" applyFont="1" applyFill="1" applyBorder="1" applyAlignment="1">
      <alignment horizontal="center" vertical="center"/>
    </xf>
    <xf numFmtId="4" fontId="23" fillId="0" borderId="25" xfId="44" applyNumberFormat="1" applyFont="1" applyFill="1" applyBorder="1" applyAlignment="1">
      <alignment horizontal="center" vertical="center"/>
    </xf>
    <xf numFmtId="4" fontId="23" fillId="0" borderId="14" xfId="49" applyNumberFormat="1" applyFont="1" applyFill="1" applyBorder="1" applyAlignment="1">
      <alignment horizontal="center" vertical="center" wrapText="1"/>
    </xf>
    <xf numFmtId="0" fontId="0" fillId="0" borderId="10" xfId="42" applyFill="1" applyBorder="1" applyAlignment="1">
      <alignment horizontal="center"/>
    </xf>
    <xf numFmtId="0" fontId="23" fillId="0" borderId="30" xfId="50" applyFont="1" applyFill="1" applyBorder="1" applyAlignment="1">
      <alignment horizontal="center" vertical="center"/>
    </xf>
    <xf numFmtId="0" fontId="23" fillId="0" borderId="31" xfId="50" applyFont="1" applyFill="1" applyBorder="1" applyAlignment="1">
      <alignment horizontal="center" vertical="center"/>
    </xf>
    <xf numFmtId="0" fontId="23" fillId="0" borderId="14" xfId="50" applyFont="1" applyFill="1" applyBorder="1" applyAlignment="1">
      <alignment horizontal="center" vertical="center"/>
    </xf>
    <xf numFmtId="0" fontId="0" fillId="0" borderId="18" xfId="42" applyFill="1" applyBorder="1" applyAlignment="1">
      <alignment horizontal="center"/>
    </xf>
    <xf numFmtId="0" fontId="19" fillId="0" borderId="11" xfId="43" applyFont="1" applyFill="1" applyBorder="1" applyAlignment="1">
      <alignment horizontal="center" vertical="center"/>
    </xf>
    <xf numFmtId="0" fontId="19" fillId="0" borderId="11" xfId="47" applyFont="1" applyFill="1" applyBorder="1" applyAlignment="1">
      <alignment horizontal="left" vertical="center" wrapText="1"/>
    </xf>
    <xf numFmtId="4" fontId="19" fillId="0" borderId="11" xfId="51" applyNumberFormat="1" applyFont="1" applyFill="1" applyBorder="1" applyAlignment="1">
      <alignment horizontal="right" vertical="center"/>
    </xf>
    <xf numFmtId="4" fontId="19" fillId="0" borderId="32" xfId="51" applyNumberFormat="1" applyFont="1" applyFill="1" applyBorder="1" applyAlignment="1">
      <alignment horizontal="right" vertical="center"/>
    </xf>
    <xf numFmtId="1" fontId="0" fillId="0" borderId="14" xfId="42" applyNumberFormat="1" applyFill="1" applyBorder="1" applyAlignment="1">
      <alignment horizontal="center" vertical="center"/>
    </xf>
    <xf numFmtId="0" fontId="0" fillId="33" borderId="10" xfId="42" applyFill="1" applyBorder="1"/>
    <xf numFmtId="0" fontId="19" fillId="33" borderId="11" xfId="43" applyFont="1" applyFill="1" applyBorder="1" applyAlignment="1">
      <alignment horizontal="center" vertical="center"/>
    </xf>
    <xf numFmtId="0" fontId="19" fillId="33" borderId="11" xfId="47" applyFont="1" applyFill="1" applyBorder="1" applyAlignment="1">
      <alignment horizontal="left" vertical="center" wrapText="1"/>
    </xf>
    <xf numFmtId="4" fontId="19" fillId="33" borderId="11" xfId="51" applyNumberFormat="1" applyFont="1" applyFill="1" applyBorder="1" applyAlignment="1">
      <alignment horizontal="right" vertical="center"/>
    </xf>
    <xf numFmtId="4" fontId="19" fillId="33" borderId="32" xfId="51" applyNumberFormat="1" applyFont="1" applyFill="1" applyBorder="1" applyAlignment="1">
      <alignment horizontal="right" vertical="center"/>
    </xf>
    <xf numFmtId="0" fontId="0" fillId="33" borderId="18" xfId="42" applyFill="1" applyBorder="1"/>
    <xf numFmtId="0" fontId="18" fillId="0" borderId="10" xfId="42" applyFont="1" applyFill="1" applyBorder="1"/>
    <xf numFmtId="0" fontId="22" fillId="0" borderId="15" xfId="42" applyFont="1" applyFill="1" applyBorder="1" applyAlignment="1">
      <alignment horizontal="right" vertical="center"/>
    </xf>
    <xf numFmtId="0" fontId="22" fillId="0" borderId="16" xfId="42" applyFont="1" applyFill="1" applyBorder="1" applyAlignment="1">
      <alignment horizontal="right" vertical="center"/>
    </xf>
    <xf numFmtId="0" fontId="22" fillId="0" borderId="17" xfId="42" applyFont="1" applyFill="1" applyBorder="1" applyAlignment="1">
      <alignment horizontal="right" vertical="center"/>
    </xf>
    <xf numFmtId="0" fontId="18" fillId="0" borderId="18" xfId="42" applyFont="1" applyFill="1" applyBorder="1"/>
    <xf numFmtId="0" fontId="22" fillId="0" borderId="10" xfId="42" applyFont="1" applyFill="1" applyBorder="1"/>
    <xf numFmtId="0" fontId="24" fillId="0" borderId="21" xfId="48" applyFont="1" applyFill="1" applyBorder="1" applyAlignment="1">
      <alignment horizontal="center" vertical="center" wrapText="1"/>
    </xf>
    <xf numFmtId="0" fontId="24" fillId="0" borderId="22" xfId="48" applyFont="1" applyFill="1" applyBorder="1" applyAlignment="1">
      <alignment horizontal="center" vertical="center" wrapText="1"/>
    </xf>
    <xf numFmtId="0" fontId="24" fillId="0" borderId="23" xfId="48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/>
    </xf>
    <xf numFmtId="0" fontId="22" fillId="0" borderId="18" xfId="42" applyFont="1" applyFill="1" applyBorder="1" applyAlignment="1">
      <alignment horizontal="center"/>
    </xf>
    <xf numFmtId="0" fontId="19" fillId="0" borderId="30" xfId="43" applyFont="1" applyFill="1" applyBorder="1" applyAlignment="1">
      <alignment horizontal="center" vertical="center"/>
    </xf>
    <xf numFmtId="0" fontId="19" fillId="0" borderId="30" xfId="47" applyFont="1" applyFill="1" applyBorder="1" applyAlignment="1">
      <alignment horizontal="left" vertical="center" wrapText="1"/>
    </xf>
    <xf numFmtId="4" fontId="19" fillId="0" borderId="30" xfId="51" applyNumberFormat="1" applyFont="1" applyFill="1" applyBorder="1" applyAlignment="1">
      <alignment horizontal="right" vertical="center"/>
    </xf>
    <xf numFmtId="4" fontId="19" fillId="0" borderId="31" xfId="51" applyNumberFormat="1" applyFont="1" applyFill="1" applyBorder="1" applyAlignment="1">
      <alignment horizontal="right" vertical="center"/>
    </xf>
    <xf numFmtId="1" fontId="0" fillId="0" borderId="33" xfId="42" applyNumberFormat="1" applyFill="1" applyBorder="1" applyAlignment="1">
      <alignment horizontal="center" vertical="center"/>
    </xf>
    <xf numFmtId="0" fontId="19" fillId="0" borderId="32" xfId="43" applyFont="1" applyFill="1" applyBorder="1" applyAlignment="1">
      <alignment horizontal="center" vertical="center"/>
    </xf>
    <xf numFmtId="0" fontId="0" fillId="0" borderId="13" xfId="42" applyFill="1" applyBorder="1"/>
    <xf numFmtId="4" fontId="23" fillId="0" borderId="21" xfId="49" applyNumberFormat="1" applyFont="1" applyFill="1" applyBorder="1" applyAlignment="1">
      <alignment horizontal="center" vertical="center" wrapText="1"/>
    </xf>
    <xf numFmtId="4" fontId="23" fillId="0" borderId="22" xfId="49" applyNumberFormat="1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wrapText="1"/>
    </xf>
    <xf numFmtId="0" fontId="22" fillId="0" borderId="14" xfId="42" applyFont="1" applyFill="1" applyBorder="1" applyAlignment="1">
      <alignment horizontal="center"/>
    </xf>
    <xf numFmtId="0" fontId="22" fillId="0" borderId="15" xfId="42" applyFont="1" applyFill="1" applyBorder="1" applyAlignment="1">
      <alignment horizontal="left"/>
    </xf>
    <xf numFmtId="0" fontId="22" fillId="0" borderId="16" xfId="42" applyFont="1" applyFill="1" applyBorder="1" applyAlignment="1">
      <alignment horizontal="left"/>
    </xf>
    <xf numFmtId="0" fontId="22" fillId="0" borderId="17" xfId="42" applyFont="1" applyFill="1" applyBorder="1" applyAlignment="1">
      <alignment horizontal="left"/>
    </xf>
    <xf numFmtId="4" fontId="23" fillId="0" borderId="21" xfId="49" applyNumberFormat="1" applyFont="1" applyFill="1" applyBorder="1" applyAlignment="1">
      <alignment horizontal="center" vertical="center"/>
    </xf>
    <xf numFmtId="4" fontId="23" fillId="0" borderId="22" xfId="49" applyNumberFormat="1" applyFont="1" applyFill="1" applyBorder="1" applyAlignment="1">
      <alignment horizontal="center" vertical="center"/>
    </xf>
    <xf numFmtId="4" fontId="23" fillId="0" borderId="23" xfId="49" applyNumberFormat="1" applyFont="1" applyFill="1" applyBorder="1" applyAlignment="1">
      <alignment horizontal="center" vertical="center"/>
    </xf>
    <xf numFmtId="0" fontId="22" fillId="0" borderId="18" xfId="42" applyFont="1" applyFill="1" applyBorder="1"/>
    <xf numFmtId="0" fontId="23" fillId="0" borderId="14" xfId="50" applyFont="1" applyFill="1" applyBorder="1" applyAlignment="1">
      <alignment horizontal="right" vertical="center"/>
    </xf>
    <xf numFmtId="0" fontId="19" fillId="0" borderId="14" xfId="43" applyFont="1" applyFill="1" applyBorder="1" applyAlignment="1">
      <alignment horizontal="center" vertical="center"/>
    </xf>
    <xf numFmtId="0" fontId="19" fillId="0" borderId="14" xfId="47" applyFont="1" applyFill="1" applyBorder="1" applyAlignment="1">
      <alignment horizontal="left" vertical="center" wrapText="1"/>
    </xf>
    <xf numFmtId="4" fontId="19" fillId="0" borderId="14" xfId="51" applyNumberFormat="1" applyFont="1" applyFill="1" applyBorder="1" applyAlignment="1">
      <alignment horizontal="right" vertical="center"/>
    </xf>
    <xf numFmtId="0" fontId="21" fillId="0" borderId="10" xfId="45" applyFont="1" applyFill="1" applyBorder="1" applyAlignment="1">
      <alignment horizontal="center" vertical="center" wrapText="1"/>
    </xf>
    <xf numFmtId="4" fontId="20" fillId="0" borderId="34" xfId="44" applyNumberFormat="1" applyFont="1" applyFill="1" applyBorder="1" applyAlignment="1">
      <alignment vertical="center"/>
    </xf>
    <xf numFmtId="4" fontId="23" fillId="0" borderId="23" xfId="49" applyNumberFormat="1" applyFont="1" applyFill="1" applyBorder="1" applyAlignment="1">
      <alignment horizontal="center" vertical="center" wrapText="1"/>
    </xf>
    <xf numFmtId="4" fontId="23" fillId="0" borderId="14" xfId="49" applyNumberFormat="1" applyFont="1" applyFill="1" applyBorder="1" applyAlignment="1">
      <alignment horizontal="right" vertical="center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zoomScaleSheetLayoutView="100" workbookViewId="0">
      <selection activeCell="I1" sqref="I1:M3"/>
    </sheetView>
  </sheetViews>
  <sheetFormatPr defaultRowHeight="15" customHeight="1" x14ac:dyDescent="0.25"/>
  <cols>
    <col min="1" max="1" width="7.5703125" style="1" customWidth="1"/>
    <col min="2" max="2" width="39" style="1" customWidth="1"/>
    <col min="3" max="3" width="8.42578125" style="1" customWidth="1"/>
    <col min="4" max="4" width="14" style="1" customWidth="1"/>
    <col min="5" max="6" width="11.140625" style="1" customWidth="1"/>
    <col min="7" max="7" width="14.85546875" style="1" customWidth="1"/>
    <col min="8" max="8" width="14.42578125" style="1" customWidth="1"/>
    <col min="9" max="9" width="13.140625" style="1" customWidth="1"/>
    <col min="10" max="10" width="14.140625" style="1" customWidth="1"/>
    <col min="11" max="11" width="14.28515625" style="1" customWidth="1"/>
    <col min="12" max="12" width="13.42578125" style="1" customWidth="1"/>
    <col min="13" max="13" width="8.85546875" style="1" customWidth="1"/>
    <col min="14" max="14" width="19" style="1" customWidth="1"/>
    <col min="15" max="16384" width="9.140625" style="1"/>
  </cols>
  <sheetData>
    <row r="1" spans="1:14" ht="15" customHeight="1" x14ac:dyDescent="0.25">
      <c r="H1" s="2"/>
      <c r="I1" s="3" t="s">
        <v>0</v>
      </c>
      <c r="J1" s="5"/>
      <c r="K1" s="5"/>
      <c r="L1" s="5"/>
      <c r="M1" s="4"/>
      <c r="N1" s="6"/>
    </row>
    <row r="2" spans="1:14" ht="15" customHeight="1" x14ac:dyDescent="0.25">
      <c r="H2" s="2"/>
      <c r="I2" s="3" t="s">
        <v>1</v>
      </c>
      <c r="J2" s="5"/>
      <c r="K2" s="5"/>
      <c r="L2" s="5"/>
      <c r="M2" s="4"/>
      <c r="N2" s="6"/>
    </row>
    <row r="3" spans="1:14" ht="15" customHeight="1" x14ac:dyDescent="0.25">
      <c r="H3" s="2"/>
      <c r="I3" s="3" t="s">
        <v>2</v>
      </c>
      <c r="J3" s="5"/>
      <c r="K3" s="5"/>
      <c r="L3" s="5"/>
      <c r="M3" s="4"/>
      <c r="N3" s="6"/>
    </row>
    <row r="4" spans="1:14" ht="19.5" customHeight="1" x14ac:dyDescent="0.2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9"/>
    </row>
    <row r="5" spans="1:14" ht="15" customHeight="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4" ht="15" customHeight="1" x14ac:dyDescent="0.2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4" ht="15" customHeight="1" x14ac:dyDescent="0.25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4" ht="15" customHeight="1" x14ac:dyDescent="0.25">
      <c r="A9" s="13" t="s">
        <v>7</v>
      </c>
      <c r="B9" s="13" t="s">
        <v>8</v>
      </c>
      <c r="C9" s="17" t="s">
        <v>9</v>
      </c>
      <c r="D9" s="21" t="s">
        <v>10</v>
      </c>
      <c r="E9" s="23"/>
      <c r="F9" s="22"/>
      <c r="G9" s="21" t="s">
        <v>11</v>
      </c>
      <c r="H9" s="23"/>
      <c r="I9" s="22"/>
      <c r="J9" s="21" t="s">
        <v>12</v>
      </c>
      <c r="K9" s="23"/>
      <c r="L9" s="22"/>
      <c r="M9" s="24" t="s">
        <v>13</v>
      </c>
      <c r="N9" s="6"/>
    </row>
    <row r="10" spans="1:14" ht="39.950000000000003" customHeight="1" x14ac:dyDescent="0.25">
      <c r="A10" s="14"/>
      <c r="B10" s="15"/>
      <c r="C10" s="19"/>
      <c r="D10" s="12" t="s">
        <v>14</v>
      </c>
      <c r="E10" s="27" t="s">
        <v>15</v>
      </c>
      <c r="F10" s="28"/>
      <c r="G10" s="12" t="s">
        <v>14</v>
      </c>
      <c r="H10" s="27" t="s">
        <v>15</v>
      </c>
      <c r="I10" s="28"/>
      <c r="J10" s="12" t="s">
        <v>14</v>
      </c>
      <c r="K10" s="21" t="s">
        <v>15</v>
      </c>
      <c r="L10" s="22"/>
      <c r="M10" s="26"/>
      <c r="N10" s="6"/>
    </row>
    <row r="11" spans="1:14" ht="46.5" customHeight="1" x14ac:dyDescent="0.25">
      <c r="A11" s="12" t="s">
        <v>16</v>
      </c>
      <c r="B11" s="14"/>
      <c r="C11" s="18"/>
      <c r="D11" s="12" t="s">
        <v>17</v>
      </c>
      <c r="E11" s="16" t="s">
        <v>18</v>
      </c>
      <c r="F11" s="16" t="s">
        <v>19</v>
      </c>
      <c r="G11" s="12" t="s">
        <v>20</v>
      </c>
      <c r="H11" s="16" t="s">
        <v>21</v>
      </c>
      <c r="I11" s="16" t="s">
        <v>22</v>
      </c>
      <c r="J11" s="12" t="s">
        <v>23</v>
      </c>
      <c r="K11" s="29" t="s">
        <v>21</v>
      </c>
      <c r="L11" s="29" t="s">
        <v>22</v>
      </c>
      <c r="M11" s="25"/>
      <c r="N11" s="6"/>
    </row>
    <row r="12" spans="1:14" s="30" customFormat="1" ht="15" customHeight="1" x14ac:dyDescent="0.25">
      <c r="A12" s="31">
        <v>1</v>
      </c>
      <c r="B12" s="31">
        <v>2</v>
      </c>
      <c r="C12" s="31">
        <v>3</v>
      </c>
      <c r="D12" s="31">
        <v>4</v>
      </c>
      <c r="E12" s="31">
        <v>5</v>
      </c>
      <c r="F12" s="31">
        <v>6</v>
      </c>
      <c r="G12" s="31">
        <v>7</v>
      </c>
      <c r="H12" s="31">
        <v>8</v>
      </c>
      <c r="I12" s="31">
        <v>9</v>
      </c>
      <c r="J12" s="31">
        <v>10</v>
      </c>
      <c r="K12" s="31">
        <v>11</v>
      </c>
      <c r="L12" s="32">
        <v>12</v>
      </c>
      <c r="M12" s="33">
        <v>13</v>
      </c>
      <c r="N12" s="34"/>
    </row>
    <row r="13" spans="1:14" ht="25.5" customHeight="1" x14ac:dyDescent="0.25">
      <c r="A13" s="35">
        <v>1000</v>
      </c>
      <c r="B13" s="36" t="s">
        <v>24</v>
      </c>
      <c r="C13" s="35"/>
      <c r="D13" s="37">
        <f t="shared" ref="D13:L13" si="0">SUM(D14,D50,D69)</f>
        <v>0</v>
      </c>
      <c r="E13" s="37">
        <f t="shared" si="0"/>
        <v>0</v>
      </c>
      <c r="F13" s="37">
        <f t="shared" si="0"/>
        <v>0</v>
      </c>
      <c r="G13" s="37">
        <f t="shared" si="0"/>
        <v>358902554</v>
      </c>
      <c r="H13" s="37">
        <f t="shared" si="0"/>
        <v>343695354</v>
      </c>
      <c r="I13" s="37">
        <f t="shared" si="0"/>
        <v>43207200</v>
      </c>
      <c r="J13" s="37">
        <f t="shared" si="0"/>
        <v>266062616</v>
      </c>
      <c r="K13" s="37">
        <f t="shared" si="0"/>
        <v>250866159</v>
      </c>
      <c r="L13" s="38">
        <f t="shared" si="0"/>
        <v>43196457</v>
      </c>
      <c r="M13" s="39">
        <f>+J13*100/G13</f>
        <v>74.132271569179196</v>
      </c>
      <c r="N13" s="6"/>
    </row>
    <row r="14" spans="1:14" ht="38.25" customHeight="1" x14ac:dyDescent="0.25">
      <c r="A14" s="35">
        <v>1100</v>
      </c>
      <c r="B14" s="36" t="s">
        <v>25</v>
      </c>
      <c r="C14" s="35" t="s">
        <v>26</v>
      </c>
      <c r="D14" s="37">
        <f>SUM(D15,D19,D21,D41,D44)</f>
        <v>0</v>
      </c>
      <c r="E14" s="37">
        <f>SUM(E15,E19,E21,E41,E44)</f>
        <v>0</v>
      </c>
      <c r="F14" s="37" t="s">
        <v>27</v>
      </c>
      <c r="G14" s="37">
        <f>SUM(G15,G19,G21,G41,G44)</f>
        <v>61183236</v>
      </c>
      <c r="H14" s="37">
        <f>SUM(H15,H19,H21,H41,H44)</f>
        <v>61183236</v>
      </c>
      <c r="I14" s="37" t="s">
        <v>27</v>
      </c>
      <c r="J14" s="37">
        <f>SUM(J15,J19,J21,J41,J44)</f>
        <v>35672892</v>
      </c>
      <c r="K14" s="37">
        <f>SUM(K15,K19,K21,K41,K44)</f>
        <v>35672892</v>
      </c>
      <c r="L14" s="38" t="s">
        <v>27</v>
      </c>
      <c r="M14" s="39">
        <f>+J14*100/G14</f>
        <v>58.305010215543355</v>
      </c>
      <c r="N14" s="6"/>
    </row>
    <row r="15" spans="1:14" s="40" customFormat="1" ht="25.5" customHeight="1" x14ac:dyDescent="0.25">
      <c r="A15" s="41">
        <v>1110</v>
      </c>
      <c r="B15" s="42" t="s">
        <v>28</v>
      </c>
      <c r="C15" s="41" t="s">
        <v>29</v>
      </c>
      <c r="D15" s="43">
        <f>SUM(D16,D17,D18)</f>
        <v>0</v>
      </c>
      <c r="E15" s="43">
        <f>SUM(E16,E17,E18)</f>
        <v>0</v>
      </c>
      <c r="F15" s="43" t="s">
        <v>27</v>
      </c>
      <c r="G15" s="43">
        <f>SUM(G16,G17,G18)</f>
        <v>34451884</v>
      </c>
      <c r="H15" s="43">
        <f>SUM(H16,H17,H18)</f>
        <v>34451884</v>
      </c>
      <c r="I15" s="43" t="s">
        <v>27</v>
      </c>
      <c r="J15" s="43">
        <f>SUM(J16,J17,J18)</f>
        <v>18276728</v>
      </c>
      <c r="K15" s="43">
        <f>SUM(K16,K17,K18)</f>
        <v>18276728</v>
      </c>
      <c r="L15" s="44" t="s">
        <v>27</v>
      </c>
      <c r="M15" s="39">
        <f>+J15*100/G15</f>
        <v>53.050010269394846</v>
      </c>
      <c r="N15" s="45"/>
    </row>
    <row r="16" spans="1:14" s="40" customFormat="1" ht="38.25" customHeight="1" x14ac:dyDescent="0.25">
      <c r="A16" s="41">
        <v>1111</v>
      </c>
      <c r="B16" s="42" t="s">
        <v>30</v>
      </c>
      <c r="C16" s="41"/>
      <c r="D16" s="43">
        <f>SUM(E16,F16)</f>
        <v>0</v>
      </c>
      <c r="E16" s="43">
        <v>0</v>
      </c>
      <c r="F16" s="43" t="s">
        <v>27</v>
      </c>
      <c r="G16" s="43">
        <f>SUM(H16,I16)</f>
        <v>0</v>
      </c>
      <c r="H16" s="43">
        <v>0</v>
      </c>
      <c r="I16" s="43" t="s">
        <v>27</v>
      </c>
      <c r="J16" s="43">
        <f>SUM(K16,L16)</f>
        <v>8200</v>
      </c>
      <c r="K16" s="43">
        <v>8200</v>
      </c>
      <c r="L16" s="44" t="s">
        <v>27</v>
      </c>
      <c r="M16" s="39"/>
      <c r="N16" s="45"/>
    </row>
    <row r="17" spans="1:14" s="40" customFormat="1" ht="25.5" customHeight="1" x14ac:dyDescent="0.25">
      <c r="A17" s="41">
        <v>1112</v>
      </c>
      <c r="B17" s="42" t="s">
        <v>31</v>
      </c>
      <c r="C17" s="41"/>
      <c r="D17" s="43">
        <f>SUM(E17,F17)</f>
        <v>0</v>
      </c>
      <c r="E17" s="43">
        <v>0</v>
      </c>
      <c r="F17" s="43" t="s">
        <v>27</v>
      </c>
      <c r="G17" s="43">
        <f>SUM(H17,I17)</f>
        <v>8957887</v>
      </c>
      <c r="H17" s="43">
        <v>8957887</v>
      </c>
      <c r="I17" s="43" t="s">
        <v>27</v>
      </c>
      <c r="J17" s="43">
        <f>SUM(K17,L17)</f>
        <v>5487734</v>
      </c>
      <c r="K17" s="43">
        <v>5487734</v>
      </c>
      <c r="L17" s="44" t="s">
        <v>27</v>
      </c>
      <c r="M17" s="39">
        <f t="shared" ref="M17:M48" si="1">+J17*100/G17</f>
        <v>61.26147829281615</v>
      </c>
      <c r="N17" s="45"/>
    </row>
    <row r="18" spans="1:14" s="40" customFormat="1" ht="25.5" customHeight="1" x14ac:dyDescent="0.25">
      <c r="A18" s="41">
        <v>1113</v>
      </c>
      <c r="B18" s="42" t="s">
        <v>32</v>
      </c>
      <c r="C18" s="41"/>
      <c r="D18" s="43">
        <f>SUM(E18,F18)</f>
        <v>0</v>
      </c>
      <c r="E18" s="43">
        <v>0</v>
      </c>
      <c r="F18" s="43" t="s">
        <v>27</v>
      </c>
      <c r="G18" s="43">
        <f>SUM(H18,I18)</f>
        <v>25493997</v>
      </c>
      <c r="H18" s="43">
        <v>25493997</v>
      </c>
      <c r="I18" s="43" t="s">
        <v>27</v>
      </c>
      <c r="J18" s="43">
        <f>SUM(K18,L18)</f>
        <v>12780794</v>
      </c>
      <c r="K18" s="43">
        <v>12780794</v>
      </c>
      <c r="L18" s="44" t="s">
        <v>27</v>
      </c>
      <c r="M18" s="39">
        <f t="shared" si="1"/>
        <v>50.132562579339755</v>
      </c>
      <c r="N18" s="45"/>
    </row>
    <row r="19" spans="1:14" s="40" customFormat="1" ht="15" customHeight="1" x14ac:dyDescent="0.25">
      <c r="A19" s="41">
        <v>1120</v>
      </c>
      <c r="B19" s="42" t="s">
        <v>33</v>
      </c>
      <c r="C19" s="41" t="s">
        <v>34</v>
      </c>
      <c r="D19" s="43">
        <f>SUM(D20)</f>
        <v>0</v>
      </c>
      <c r="E19" s="43">
        <f>SUM(E20)</f>
        <v>0</v>
      </c>
      <c r="F19" s="43" t="s">
        <v>27</v>
      </c>
      <c r="G19" s="43">
        <f>SUM(G20)</f>
        <v>25060352</v>
      </c>
      <c r="H19" s="43">
        <f>SUM(H20)</f>
        <v>25060352</v>
      </c>
      <c r="I19" s="43" t="s">
        <v>27</v>
      </c>
      <c r="J19" s="43">
        <f>SUM(J20)</f>
        <v>16121464</v>
      </c>
      <c r="K19" s="43">
        <f>SUM(K20)</f>
        <v>16121464</v>
      </c>
      <c r="L19" s="44" t="s">
        <v>27</v>
      </c>
      <c r="M19" s="39">
        <f t="shared" si="1"/>
        <v>64.330556889224866</v>
      </c>
      <c r="N19" s="45"/>
    </row>
    <row r="20" spans="1:14" s="40" customFormat="1" ht="25.5" customHeight="1" x14ac:dyDescent="0.25">
      <c r="A20" s="41">
        <v>1121</v>
      </c>
      <c r="B20" s="42" t="s">
        <v>35</v>
      </c>
      <c r="C20" s="41"/>
      <c r="D20" s="43">
        <f>SUM(E20,F20)</f>
        <v>0</v>
      </c>
      <c r="E20" s="43">
        <v>0</v>
      </c>
      <c r="F20" s="43" t="s">
        <v>27</v>
      </c>
      <c r="G20" s="43">
        <f>SUM(H20,I20)</f>
        <v>25060352</v>
      </c>
      <c r="H20" s="43">
        <v>25060352</v>
      </c>
      <c r="I20" s="43" t="s">
        <v>27</v>
      </c>
      <c r="J20" s="43">
        <f>SUM(K20,L20)</f>
        <v>16121464</v>
      </c>
      <c r="K20" s="43">
        <v>16121464</v>
      </c>
      <c r="L20" s="44" t="s">
        <v>27</v>
      </c>
      <c r="M20" s="39">
        <f t="shared" si="1"/>
        <v>64.330556889224866</v>
      </c>
      <c r="N20" s="45"/>
    </row>
    <row r="21" spans="1:14" s="40" customFormat="1" ht="102" customHeight="1" x14ac:dyDescent="0.25">
      <c r="A21" s="41">
        <v>1130</v>
      </c>
      <c r="B21" s="42" t="s">
        <v>36</v>
      </c>
      <c r="C21" s="41" t="s">
        <v>37</v>
      </c>
      <c r="D21" s="43">
        <f>SUM(D22:D40)</f>
        <v>0</v>
      </c>
      <c r="E21" s="43">
        <f>SUM(E22:E40)</f>
        <v>0</v>
      </c>
      <c r="F21" s="43" t="s">
        <v>27</v>
      </c>
      <c r="G21" s="43">
        <f>SUM(G22:G40)</f>
        <v>1671000</v>
      </c>
      <c r="H21" s="43">
        <f>SUM(H22:H40)</f>
        <v>1671000</v>
      </c>
      <c r="I21" s="43" t="s">
        <v>27</v>
      </c>
      <c r="J21" s="43">
        <f>SUM(J22:J40)</f>
        <v>1274700</v>
      </c>
      <c r="K21" s="43">
        <f>SUM(K22:K40)</f>
        <v>1274700</v>
      </c>
      <c r="L21" s="44" t="s">
        <v>27</v>
      </c>
      <c r="M21" s="39">
        <f t="shared" si="1"/>
        <v>76.283662477558352</v>
      </c>
      <c r="N21" s="45"/>
    </row>
    <row r="22" spans="1:14" s="40" customFormat="1" ht="51" hidden="1" customHeight="1" x14ac:dyDescent="0.25">
      <c r="A22" s="41">
        <v>11301</v>
      </c>
      <c r="B22" s="42" t="s">
        <v>38</v>
      </c>
      <c r="C22" s="41"/>
      <c r="D22" s="43">
        <f t="shared" ref="D22:D40" si="2">SUM(E22,F22)</f>
        <v>0</v>
      </c>
      <c r="E22" s="43">
        <v>0</v>
      </c>
      <c r="F22" s="43" t="s">
        <v>27</v>
      </c>
      <c r="G22" s="43">
        <f t="shared" ref="G22:G40" si="3">SUM(H22,I22)</f>
        <v>0</v>
      </c>
      <c r="H22" s="43">
        <v>0</v>
      </c>
      <c r="I22" s="43" t="s">
        <v>27</v>
      </c>
      <c r="J22" s="43">
        <f t="shared" ref="J22:J40" si="4">SUM(K22,L22)</f>
        <v>0</v>
      </c>
      <c r="K22" s="43">
        <v>0</v>
      </c>
      <c r="L22" s="44" t="s">
        <v>27</v>
      </c>
      <c r="M22" s="39" t="e">
        <f t="shared" si="1"/>
        <v>#DIV/0!</v>
      </c>
      <c r="N22" s="45"/>
    </row>
    <row r="23" spans="1:14" s="40" customFormat="1" ht="89.25" hidden="1" customHeight="1" x14ac:dyDescent="0.25">
      <c r="A23" s="41">
        <v>11302</v>
      </c>
      <c r="B23" s="42" t="s">
        <v>39</v>
      </c>
      <c r="C23" s="41"/>
      <c r="D23" s="43">
        <f t="shared" si="2"/>
        <v>0</v>
      </c>
      <c r="E23" s="43">
        <v>0</v>
      </c>
      <c r="F23" s="43" t="s">
        <v>27</v>
      </c>
      <c r="G23" s="43">
        <f t="shared" si="3"/>
        <v>0</v>
      </c>
      <c r="H23" s="43">
        <v>0</v>
      </c>
      <c r="I23" s="43" t="s">
        <v>27</v>
      </c>
      <c r="J23" s="43">
        <f t="shared" si="4"/>
        <v>0</v>
      </c>
      <c r="K23" s="43">
        <v>0</v>
      </c>
      <c r="L23" s="44" t="s">
        <v>27</v>
      </c>
      <c r="M23" s="39" t="e">
        <f t="shared" si="1"/>
        <v>#DIV/0!</v>
      </c>
      <c r="N23" s="45"/>
    </row>
    <row r="24" spans="1:14" s="40" customFormat="1" ht="51" hidden="1" customHeight="1" x14ac:dyDescent="0.25">
      <c r="A24" s="41">
        <v>11303</v>
      </c>
      <c r="B24" s="42" t="s">
        <v>40</v>
      </c>
      <c r="C24" s="41"/>
      <c r="D24" s="43">
        <f t="shared" si="2"/>
        <v>0</v>
      </c>
      <c r="E24" s="43">
        <v>0</v>
      </c>
      <c r="F24" s="43" t="s">
        <v>27</v>
      </c>
      <c r="G24" s="43">
        <f t="shared" si="3"/>
        <v>0</v>
      </c>
      <c r="H24" s="43">
        <v>0</v>
      </c>
      <c r="I24" s="43" t="s">
        <v>27</v>
      </c>
      <c r="J24" s="43">
        <f t="shared" si="4"/>
        <v>0</v>
      </c>
      <c r="K24" s="43">
        <v>0</v>
      </c>
      <c r="L24" s="44" t="s">
        <v>27</v>
      </c>
      <c r="M24" s="39" t="e">
        <f t="shared" si="1"/>
        <v>#DIV/0!</v>
      </c>
      <c r="N24" s="45"/>
    </row>
    <row r="25" spans="1:14" s="40" customFormat="1" ht="102" customHeight="1" x14ac:dyDescent="0.25">
      <c r="A25" s="41">
        <v>11304</v>
      </c>
      <c r="B25" s="42" t="s">
        <v>41</v>
      </c>
      <c r="C25" s="41"/>
      <c r="D25" s="43">
        <f t="shared" si="2"/>
        <v>0</v>
      </c>
      <c r="E25" s="43">
        <v>0</v>
      </c>
      <c r="F25" s="43" t="s">
        <v>27</v>
      </c>
      <c r="G25" s="43">
        <f t="shared" si="3"/>
        <v>520000</v>
      </c>
      <c r="H25" s="43">
        <v>520000</v>
      </c>
      <c r="I25" s="43" t="s">
        <v>27</v>
      </c>
      <c r="J25" s="43">
        <f t="shared" si="4"/>
        <v>200000</v>
      </c>
      <c r="K25" s="43">
        <v>200000</v>
      </c>
      <c r="L25" s="44" t="s">
        <v>27</v>
      </c>
      <c r="M25" s="39">
        <f t="shared" si="1"/>
        <v>38.46153846153846</v>
      </c>
      <c r="N25" s="45"/>
    </row>
    <row r="26" spans="1:14" ht="102" hidden="1" customHeight="1" x14ac:dyDescent="0.25">
      <c r="A26" s="35">
        <v>11305</v>
      </c>
      <c r="B26" s="36" t="s">
        <v>42</v>
      </c>
      <c r="C26" s="35"/>
      <c r="D26" s="37">
        <f t="shared" si="2"/>
        <v>0</v>
      </c>
      <c r="E26" s="37">
        <v>0</v>
      </c>
      <c r="F26" s="37" t="s">
        <v>27</v>
      </c>
      <c r="G26" s="37">
        <f t="shared" si="3"/>
        <v>0</v>
      </c>
      <c r="H26" s="37">
        <v>0</v>
      </c>
      <c r="I26" s="37" t="s">
        <v>27</v>
      </c>
      <c r="J26" s="37">
        <f t="shared" si="4"/>
        <v>0</v>
      </c>
      <c r="K26" s="37">
        <v>0</v>
      </c>
      <c r="L26" s="38" t="s">
        <v>27</v>
      </c>
      <c r="M26" s="39" t="e">
        <f t="shared" si="1"/>
        <v>#DIV/0!</v>
      </c>
      <c r="N26" s="6"/>
    </row>
    <row r="27" spans="1:14" ht="63.75" hidden="1" customHeight="1" x14ac:dyDescent="0.25">
      <c r="A27" s="35">
        <v>11306</v>
      </c>
      <c r="B27" s="36" t="s">
        <v>43</v>
      </c>
      <c r="C27" s="35"/>
      <c r="D27" s="37">
        <f t="shared" si="2"/>
        <v>0</v>
      </c>
      <c r="E27" s="37">
        <v>0</v>
      </c>
      <c r="F27" s="37" t="s">
        <v>27</v>
      </c>
      <c r="G27" s="37">
        <f t="shared" si="3"/>
        <v>0</v>
      </c>
      <c r="H27" s="37">
        <v>0</v>
      </c>
      <c r="I27" s="37" t="s">
        <v>27</v>
      </c>
      <c r="J27" s="37">
        <f t="shared" si="4"/>
        <v>0</v>
      </c>
      <c r="K27" s="37">
        <v>0</v>
      </c>
      <c r="L27" s="38" t="s">
        <v>27</v>
      </c>
      <c r="M27" s="39" t="e">
        <f t="shared" si="1"/>
        <v>#DIV/0!</v>
      </c>
      <c r="N27" s="6"/>
    </row>
    <row r="28" spans="1:14" ht="51" customHeight="1" x14ac:dyDescent="0.25">
      <c r="A28" s="35">
        <v>11307</v>
      </c>
      <c r="B28" s="36" t="s">
        <v>44</v>
      </c>
      <c r="C28" s="35"/>
      <c r="D28" s="37">
        <f t="shared" si="2"/>
        <v>0</v>
      </c>
      <c r="E28" s="37">
        <v>0</v>
      </c>
      <c r="F28" s="37" t="s">
        <v>27</v>
      </c>
      <c r="G28" s="37">
        <f t="shared" si="3"/>
        <v>1151000</v>
      </c>
      <c r="H28" s="37">
        <v>1151000</v>
      </c>
      <c r="I28" s="37" t="s">
        <v>27</v>
      </c>
      <c r="J28" s="37">
        <f t="shared" si="4"/>
        <v>1074700</v>
      </c>
      <c r="K28" s="37">
        <v>1074700</v>
      </c>
      <c r="L28" s="38" t="s">
        <v>27</v>
      </c>
      <c r="M28" s="39">
        <f t="shared" si="1"/>
        <v>93.370981754995654</v>
      </c>
      <c r="N28" s="6"/>
    </row>
    <row r="29" spans="1:14" ht="76.5" hidden="1" customHeight="1" x14ac:dyDescent="0.25">
      <c r="A29" s="35">
        <v>11308</v>
      </c>
      <c r="B29" s="36" t="s">
        <v>45</v>
      </c>
      <c r="C29" s="35"/>
      <c r="D29" s="37">
        <f t="shared" si="2"/>
        <v>0</v>
      </c>
      <c r="E29" s="37">
        <v>0</v>
      </c>
      <c r="F29" s="37" t="s">
        <v>27</v>
      </c>
      <c r="G29" s="37">
        <f t="shared" si="3"/>
        <v>0</v>
      </c>
      <c r="H29" s="37">
        <v>0</v>
      </c>
      <c r="I29" s="37" t="s">
        <v>27</v>
      </c>
      <c r="J29" s="37">
        <f t="shared" si="4"/>
        <v>0</v>
      </c>
      <c r="K29" s="37">
        <v>0</v>
      </c>
      <c r="L29" s="38" t="s">
        <v>27</v>
      </c>
      <c r="M29" s="39" t="e">
        <f t="shared" si="1"/>
        <v>#DIV/0!</v>
      </c>
      <c r="N29" s="6"/>
    </row>
    <row r="30" spans="1:14" ht="89.25" hidden="1" customHeight="1" x14ac:dyDescent="0.25">
      <c r="A30" s="35">
        <v>11309</v>
      </c>
      <c r="B30" s="36" t="s">
        <v>46</v>
      </c>
      <c r="C30" s="35"/>
      <c r="D30" s="37">
        <f t="shared" si="2"/>
        <v>0</v>
      </c>
      <c r="E30" s="37">
        <v>0</v>
      </c>
      <c r="F30" s="37" t="s">
        <v>27</v>
      </c>
      <c r="G30" s="37">
        <f t="shared" si="3"/>
        <v>0</v>
      </c>
      <c r="H30" s="37">
        <v>0</v>
      </c>
      <c r="I30" s="37" t="s">
        <v>27</v>
      </c>
      <c r="J30" s="37">
        <f t="shared" si="4"/>
        <v>0</v>
      </c>
      <c r="K30" s="37">
        <v>0</v>
      </c>
      <c r="L30" s="38" t="s">
        <v>27</v>
      </c>
      <c r="M30" s="39" t="e">
        <f t="shared" si="1"/>
        <v>#DIV/0!</v>
      </c>
      <c r="N30" s="6"/>
    </row>
    <row r="31" spans="1:14" ht="63.75" hidden="1" customHeight="1" x14ac:dyDescent="0.25">
      <c r="A31" s="35">
        <v>11310</v>
      </c>
      <c r="B31" s="36" t="s">
        <v>47</v>
      </c>
      <c r="C31" s="35"/>
      <c r="D31" s="37">
        <f t="shared" si="2"/>
        <v>0</v>
      </c>
      <c r="E31" s="37">
        <v>0</v>
      </c>
      <c r="F31" s="37" t="s">
        <v>27</v>
      </c>
      <c r="G31" s="37">
        <f t="shared" si="3"/>
        <v>0</v>
      </c>
      <c r="H31" s="37">
        <v>0</v>
      </c>
      <c r="I31" s="37" t="s">
        <v>27</v>
      </c>
      <c r="J31" s="37">
        <f t="shared" si="4"/>
        <v>0</v>
      </c>
      <c r="K31" s="37">
        <v>0</v>
      </c>
      <c r="L31" s="38" t="s">
        <v>27</v>
      </c>
      <c r="M31" s="39" t="e">
        <f t="shared" si="1"/>
        <v>#DIV/0!</v>
      </c>
      <c r="N31" s="6"/>
    </row>
    <row r="32" spans="1:14" ht="51" hidden="1" customHeight="1" x14ac:dyDescent="0.25">
      <c r="A32" s="35">
        <v>11311</v>
      </c>
      <c r="B32" s="36" t="s">
        <v>48</v>
      </c>
      <c r="C32" s="35"/>
      <c r="D32" s="37">
        <f t="shared" si="2"/>
        <v>0</v>
      </c>
      <c r="E32" s="37">
        <v>0</v>
      </c>
      <c r="F32" s="37" t="s">
        <v>27</v>
      </c>
      <c r="G32" s="37">
        <f t="shared" si="3"/>
        <v>0</v>
      </c>
      <c r="H32" s="37">
        <v>0</v>
      </c>
      <c r="I32" s="37" t="s">
        <v>27</v>
      </c>
      <c r="J32" s="37">
        <f t="shared" si="4"/>
        <v>0</v>
      </c>
      <c r="K32" s="37">
        <v>0</v>
      </c>
      <c r="L32" s="38" t="s">
        <v>27</v>
      </c>
      <c r="M32" s="39" t="e">
        <f t="shared" si="1"/>
        <v>#DIV/0!</v>
      </c>
      <c r="N32" s="6"/>
    </row>
    <row r="33" spans="1:14" ht="102" hidden="1" customHeight="1" x14ac:dyDescent="0.25">
      <c r="A33" s="35">
        <v>11312</v>
      </c>
      <c r="B33" s="36" t="s">
        <v>49</v>
      </c>
      <c r="C33" s="35"/>
      <c r="D33" s="37">
        <f t="shared" si="2"/>
        <v>0</v>
      </c>
      <c r="E33" s="37">
        <v>0</v>
      </c>
      <c r="F33" s="37" t="s">
        <v>27</v>
      </c>
      <c r="G33" s="37">
        <f t="shared" si="3"/>
        <v>0</v>
      </c>
      <c r="H33" s="37">
        <v>0</v>
      </c>
      <c r="I33" s="37" t="s">
        <v>27</v>
      </c>
      <c r="J33" s="37">
        <f t="shared" si="4"/>
        <v>0</v>
      </c>
      <c r="K33" s="37">
        <v>0</v>
      </c>
      <c r="L33" s="38" t="s">
        <v>27</v>
      </c>
      <c r="M33" s="39" t="e">
        <f t="shared" si="1"/>
        <v>#DIV/0!</v>
      </c>
      <c r="N33" s="6"/>
    </row>
    <row r="34" spans="1:14" ht="114.75" hidden="1" customHeight="1" x14ac:dyDescent="0.25">
      <c r="A34" s="35">
        <v>11313</v>
      </c>
      <c r="B34" s="36" t="s">
        <v>50</v>
      </c>
      <c r="C34" s="35"/>
      <c r="D34" s="37">
        <f t="shared" si="2"/>
        <v>0</v>
      </c>
      <c r="E34" s="37">
        <v>0</v>
      </c>
      <c r="F34" s="37" t="s">
        <v>27</v>
      </c>
      <c r="G34" s="37">
        <f t="shared" si="3"/>
        <v>0</v>
      </c>
      <c r="H34" s="37">
        <v>0</v>
      </c>
      <c r="I34" s="37" t="s">
        <v>27</v>
      </c>
      <c r="J34" s="37">
        <f t="shared" si="4"/>
        <v>0</v>
      </c>
      <c r="K34" s="37">
        <v>0</v>
      </c>
      <c r="L34" s="38" t="s">
        <v>27</v>
      </c>
      <c r="M34" s="39" t="e">
        <f t="shared" si="1"/>
        <v>#DIV/0!</v>
      </c>
      <c r="N34" s="6"/>
    </row>
    <row r="35" spans="1:14" ht="63.75" hidden="1" customHeight="1" x14ac:dyDescent="0.25">
      <c r="A35" s="35">
        <v>11314</v>
      </c>
      <c r="B35" s="36" t="s">
        <v>51</v>
      </c>
      <c r="C35" s="35"/>
      <c r="D35" s="37">
        <f t="shared" si="2"/>
        <v>0</v>
      </c>
      <c r="E35" s="37">
        <v>0</v>
      </c>
      <c r="F35" s="37" t="s">
        <v>27</v>
      </c>
      <c r="G35" s="37">
        <f t="shared" si="3"/>
        <v>0</v>
      </c>
      <c r="H35" s="37">
        <v>0</v>
      </c>
      <c r="I35" s="37" t="s">
        <v>27</v>
      </c>
      <c r="J35" s="37">
        <f t="shared" si="4"/>
        <v>0</v>
      </c>
      <c r="K35" s="37">
        <v>0</v>
      </c>
      <c r="L35" s="38" t="s">
        <v>27</v>
      </c>
      <c r="M35" s="39" t="e">
        <f t="shared" si="1"/>
        <v>#DIV/0!</v>
      </c>
      <c r="N35" s="6"/>
    </row>
    <row r="36" spans="1:14" ht="63.75" hidden="1" customHeight="1" x14ac:dyDescent="0.25">
      <c r="A36" s="35">
        <v>11315</v>
      </c>
      <c r="B36" s="36" t="s">
        <v>52</v>
      </c>
      <c r="C36" s="35"/>
      <c r="D36" s="37">
        <f t="shared" si="2"/>
        <v>0</v>
      </c>
      <c r="E36" s="37">
        <v>0</v>
      </c>
      <c r="F36" s="37" t="s">
        <v>27</v>
      </c>
      <c r="G36" s="37">
        <f t="shared" si="3"/>
        <v>0</v>
      </c>
      <c r="H36" s="37">
        <v>0</v>
      </c>
      <c r="I36" s="37" t="s">
        <v>27</v>
      </c>
      <c r="J36" s="37">
        <f t="shared" si="4"/>
        <v>0</v>
      </c>
      <c r="K36" s="37">
        <v>0</v>
      </c>
      <c r="L36" s="38" t="s">
        <v>27</v>
      </c>
      <c r="M36" s="39" t="e">
        <f t="shared" si="1"/>
        <v>#DIV/0!</v>
      </c>
      <c r="N36" s="6"/>
    </row>
    <row r="37" spans="1:14" ht="51" hidden="1" customHeight="1" x14ac:dyDescent="0.25">
      <c r="A37" s="35">
        <v>11316</v>
      </c>
      <c r="B37" s="36" t="s">
        <v>53</v>
      </c>
      <c r="C37" s="35"/>
      <c r="D37" s="37">
        <f t="shared" si="2"/>
        <v>0</v>
      </c>
      <c r="E37" s="37">
        <v>0</v>
      </c>
      <c r="F37" s="37" t="s">
        <v>27</v>
      </c>
      <c r="G37" s="37">
        <f t="shared" si="3"/>
        <v>0</v>
      </c>
      <c r="H37" s="37">
        <v>0</v>
      </c>
      <c r="I37" s="37" t="s">
        <v>27</v>
      </c>
      <c r="J37" s="37">
        <f t="shared" si="4"/>
        <v>0</v>
      </c>
      <c r="K37" s="37">
        <v>0</v>
      </c>
      <c r="L37" s="38" t="s">
        <v>27</v>
      </c>
      <c r="M37" s="39" t="e">
        <f t="shared" si="1"/>
        <v>#DIV/0!</v>
      </c>
      <c r="N37" s="6"/>
    </row>
    <row r="38" spans="1:14" ht="51" hidden="1" customHeight="1" x14ac:dyDescent="0.25">
      <c r="A38" s="35">
        <v>11317</v>
      </c>
      <c r="B38" s="36" t="s">
        <v>54</v>
      </c>
      <c r="C38" s="35"/>
      <c r="D38" s="37">
        <f t="shared" si="2"/>
        <v>0</v>
      </c>
      <c r="E38" s="37">
        <v>0</v>
      </c>
      <c r="F38" s="37" t="s">
        <v>27</v>
      </c>
      <c r="G38" s="37">
        <f t="shared" si="3"/>
        <v>0</v>
      </c>
      <c r="H38" s="37">
        <v>0</v>
      </c>
      <c r="I38" s="37" t="s">
        <v>27</v>
      </c>
      <c r="J38" s="37">
        <f t="shared" si="4"/>
        <v>0</v>
      </c>
      <c r="K38" s="37">
        <v>0</v>
      </c>
      <c r="L38" s="38" t="s">
        <v>27</v>
      </c>
      <c r="M38" s="39" t="e">
        <f t="shared" si="1"/>
        <v>#DIV/0!</v>
      </c>
      <c r="N38" s="6"/>
    </row>
    <row r="39" spans="1:14" ht="51" hidden="1" customHeight="1" x14ac:dyDescent="0.25">
      <c r="A39" s="35">
        <v>11318</v>
      </c>
      <c r="B39" s="36" t="s">
        <v>55</v>
      </c>
      <c r="C39" s="35"/>
      <c r="D39" s="37">
        <f t="shared" si="2"/>
        <v>0</v>
      </c>
      <c r="E39" s="37">
        <v>0</v>
      </c>
      <c r="F39" s="37" t="s">
        <v>27</v>
      </c>
      <c r="G39" s="37">
        <f t="shared" si="3"/>
        <v>0</v>
      </c>
      <c r="H39" s="37">
        <v>0</v>
      </c>
      <c r="I39" s="37" t="s">
        <v>27</v>
      </c>
      <c r="J39" s="37">
        <f t="shared" si="4"/>
        <v>0</v>
      </c>
      <c r="K39" s="37">
        <v>0</v>
      </c>
      <c r="L39" s="38" t="s">
        <v>27</v>
      </c>
      <c r="M39" s="39" t="e">
        <f t="shared" si="1"/>
        <v>#DIV/0!</v>
      </c>
      <c r="N39" s="6"/>
    </row>
    <row r="40" spans="1:14" ht="15" hidden="1" customHeight="1" x14ac:dyDescent="0.25">
      <c r="A40" s="35">
        <v>11319</v>
      </c>
      <c r="B40" s="36" t="s">
        <v>56</v>
      </c>
      <c r="C40" s="35"/>
      <c r="D40" s="37">
        <f t="shared" si="2"/>
        <v>0</v>
      </c>
      <c r="E40" s="37">
        <v>0</v>
      </c>
      <c r="F40" s="37" t="s">
        <v>27</v>
      </c>
      <c r="G40" s="37">
        <f t="shared" si="3"/>
        <v>0</v>
      </c>
      <c r="H40" s="37">
        <v>0</v>
      </c>
      <c r="I40" s="37" t="s">
        <v>27</v>
      </c>
      <c r="J40" s="37">
        <f t="shared" si="4"/>
        <v>0</v>
      </c>
      <c r="K40" s="37">
        <v>0</v>
      </c>
      <c r="L40" s="38" t="s">
        <v>27</v>
      </c>
      <c r="M40" s="39" t="e">
        <f t="shared" si="1"/>
        <v>#DIV/0!</v>
      </c>
      <c r="N40" s="6"/>
    </row>
    <row r="41" spans="1:14" ht="38.25" hidden="1" customHeight="1" x14ac:dyDescent="0.25">
      <c r="A41" s="35">
        <v>1140</v>
      </c>
      <c r="B41" s="36" t="s">
        <v>57</v>
      </c>
      <c r="C41" s="35" t="s">
        <v>58</v>
      </c>
      <c r="D41" s="37">
        <f>SUM(D42,D43)</f>
        <v>0</v>
      </c>
      <c r="E41" s="37">
        <f>SUM(E42,E43)</f>
        <v>0</v>
      </c>
      <c r="F41" s="37" t="s">
        <v>27</v>
      </c>
      <c r="G41" s="37">
        <f>SUM(G42,G43)</f>
        <v>0</v>
      </c>
      <c r="H41" s="37">
        <f>SUM(H42,H43)</f>
        <v>0</v>
      </c>
      <c r="I41" s="37" t="s">
        <v>27</v>
      </c>
      <c r="J41" s="37">
        <f>SUM(J42,J43)</f>
        <v>0</v>
      </c>
      <c r="K41" s="37">
        <f>SUM(K42,K43)</f>
        <v>0</v>
      </c>
      <c r="L41" s="38" t="s">
        <v>27</v>
      </c>
      <c r="M41" s="39" t="e">
        <f t="shared" si="1"/>
        <v>#DIV/0!</v>
      </c>
      <c r="N41" s="6"/>
    </row>
    <row r="42" spans="1:14" ht="114.75" hidden="1" customHeight="1" x14ac:dyDescent="0.25">
      <c r="A42" s="35">
        <v>1141</v>
      </c>
      <c r="B42" s="36" t="s">
        <v>59</v>
      </c>
      <c r="C42" s="35"/>
      <c r="D42" s="37">
        <f>SUM(E42,F42)</f>
        <v>0</v>
      </c>
      <c r="E42" s="37">
        <v>0</v>
      </c>
      <c r="F42" s="37" t="s">
        <v>27</v>
      </c>
      <c r="G42" s="37">
        <f>SUM(H42,I42)</f>
        <v>0</v>
      </c>
      <c r="H42" s="37">
        <v>0</v>
      </c>
      <c r="I42" s="37" t="s">
        <v>27</v>
      </c>
      <c r="J42" s="37">
        <f>SUM(K42,L42)</f>
        <v>0</v>
      </c>
      <c r="K42" s="37">
        <v>0</v>
      </c>
      <c r="L42" s="38" t="s">
        <v>27</v>
      </c>
      <c r="M42" s="39" t="e">
        <f t="shared" si="1"/>
        <v>#DIV/0!</v>
      </c>
      <c r="N42" s="6"/>
    </row>
    <row r="43" spans="1:14" ht="102" hidden="1" customHeight="1" x14ac:dyDescent="0.25">
      <c r="A43" s="35">
        <v>1142</v>
      </c>
      <c r="B43" s="36" t="s">
        <v>60</v>
      </c>
      <c r="C43" s="35"/>
      <c r="D43" s="37">
        <f>SUM(E43,F43)</f>
        <v>0</v>
      </c>
      <c r="E43" s="37">
        <v>0</v>
      </c>
      <c r="F43" s="37" t="s">
        <v>27</v>
      </c>
      <c r="G43" s="37">
        <f>SUM(H43,I43)</f>
        <v>0</v>
      </c>
      <c r="H43" s="37">
        <v>0</v>
      </c>
      <c r="I43" s="37" t="s">
        <v>27</v>
      </c>
      <c r="J43" s="37">
        <f>SUM(K43,L43)</f>
        <v>0</v>
      </c>
      <c r="K43" s="37">
        <v>0</v>
      </c>
      <c r="L43" s="38" t="s">
        <v>27</v>
      </c>
      <c r="M43" s="39" t="e">
        <f t="shared" si="1"/>
        <v>#DIV/0!</v>
      </c>
      <c r="N43" s="6"/>
    </row>
    <row r="44" spans="1:14" ht="25.5" hidden="1" customHeight="1" x14ac:dyDescent="0.25">
      <c r="A44" s="35">
        <v>1150</v>
      </c>
      <c r="B44" s="36" t="s">
        <v>61</v>
      </c>
      <c r="C44" s="35" t="s">
        <v>62</v>
      </c>
      <c r="D44" s="37">
        <f>SUM(D45,D49)</f>
        <v>0</v>
      </c>
      <c r="E44" s="37">
        <f>SUM(E45,E49)</f>
        <v>0</v>
      </c>
      <c r="F44" s="37" t="s">
        <v>27</v>
      </c>
      <c r="G44" s="37">
        <f>SUM(G45,G49)</f>
        <v>0</v>
      </c>
      <c r="H44" s="37">
        <f>SUM(H45,H49)</f>
        <v>0</v>
      </c>
      <c r="I44" s="37" t="s">
        <v>27</v>
      </c>
      <c r="J44" s="37">
        <f>SUM(J45,J49)</f>
        <v>0</v>
      </c>
      <c r="K44" s="37">
        <f>SUM(K45,K49)</f>
        <v>0</v>
      </c>
      <c r="L44" s="38" t="s">
        <v>27</v>
      </c>
      <c r="M44" s="39" t="e">
        <f t="shared" si="1"/>
        <v>#DIV/0!</v>
      </c>
      <c r="N44" s="6"/>
    </row>
    <row r="45" spans="1:14" ht="63.75" hidden="1" customHeight="1" x14ac:dyDescent="0.25">
      <c r="A45" s="35">
        <v>1151</v>
      </c>
      <c r="B45" s="36" t="s">
        <v>63</v>
      </c>
      <c r="C45" s="35"/>
      <c r="D45" s="37">
        <f>SUM(D46:D48)</f>
        <v>0</v>
      </c>
      <c r="E45" s="37">
        <f>SUM(E46:E48)</f>
        <v>0</v>
      </c>
      <c r="F45" s="37" t="s">
        <v>27</v>
      </c>
      <c r="G45" s="37">
        <f>SUM(G46:G48)</f>
        <v>0</v>
      </c>
      <c r="H45" s="37">
        <f>SUM(H46:H48)</f>
        <v>0</v>
      </c>
      <c r="I45" s="37" t="s">
        <v>27</v>
      </c>
      <c r="J45" s="37">
        <f>SUM(J46:J48)</f>
        <v>0</v>
      </c>
      <c r="K45" s="37">
        <f>SUM(K46:K48)</f>
        <v>0</v>
      </c>
      <c r="L45" s="38" t="s">
        <v>27</v>
      </c>
      <c r="M45" s="39" t="e">
        <f t="shared" si="1"/>
        <v>#DIV/0!</v>
      </c>
      <c r="N45" s="6"/>
    </row>
    <row r="46" spans="1:14" ht="15" hidden="1" customHeight="1" x14ac:dyDescent="0.25">
      <c r="A46" s="35">
        <v>1152</v>
      </c>
      <c r="B46" s="36" t="s">
        <v>64</v>
      </c>
      <c r="C46" s="35"/>
      <c r="D46" s="37">
        <f>SUM(E46,F46)</f>
        <v>0</v>
      </c>
      <c r="E46" s="37">
        <v>0</v>
      </c>
      <c r="F46" s="37" t="s">
        <v>27</v>
      </c>
      <c r="G46" s="37">
        <f>SUM(H46,I46)</f>
        <v>0</v>
      </c>
      <c r="H46" s="37">
        <v>0</v>
      </c>
      <c r="I46" s="37" t="s">
        <v>27</v>
      </c>
      <c r="J46" s="37">
        <f>SUM(K46,L46)</f>
        <v>0</v>
      </c>
      <c r="K46" s="37">
        <v>0</v>
      </c>
      <c r="L46" s="38" t="s">
        <v>27</v>
      </c>
      <c r="M46" s="39" t="e">
        <f t="shared" si="1"/>
        <v>#DIV/0!</v>
      </c>
      <c r="N46" s="6"/>
    </row>
    <row r="47" spans="1:14" ht="15" hidden="1" customHeight="1" x14ac:dyDescent="0.25">
      <c r="A47" s="35">
        <v>1153</v>
      </c>
      <c r="B47" s="36" t="s">
        <v>65</v>
      </c>
      <c r="C47" s="35"/>
      <c r="D47" s="37">
        <f>SUM(E47,F47)</f>
        <v>0</v>
      </c>
      <c r="E47" s="37">
        <v>0</v>
      </c>
      <c r="F47" s="37" t="s">
        <v>27</v>
      </c>
      <c r="G47" s="37">
        <f>SUM(H47,I47)</f>
        <v>0</v>
      </c>
      <c r="H47" s="37">
        <v>0</v>
      </c>
      <c r="I47" s="37" t="s">
        <v>27</v>
      </c>
      <c r="J47" s="37">
        <f>SUM(K47,L47)</f>
        <v>0</v>
      </c>
      <c r="K47" s="37">
        <v>0</v>
      </c>
      <c r="L47" s="38" t="s">
        <v>27</v>
      </c>
      <c r="M47" s="39" t="e">
        <f t="shared" si="1"/>
        <v>#DIV/0!</v>
      </c>
      <c r="N47" s="6"/>
    </row>
    <row r="48" spans="1:14" ht="25.5" hidden="1" customHeight="1" x14ac:dyDescent="0.25">
      <c r="A48" s="35">
        <v>1154</v>
      </c>
      <c r="B48" s="36" t="s">
        <v>66</v>
      </c>
      <c r="C48" s="35"/>
      <c r="D48" s="37">
        <f>SUM(E48,F48)</f>
        <v>0</v>
      </c>
      <c r="E48" s="37">
        <v>0</v>
      </c>
      <c r="F48" s="37" t="s">
        <v>27</v>
      </c>
      <c r="G48" s="37">
        <f>SUM(H48,I48)</f>
        <v>0</v>
      </c>
      <c r="H48" s="37">
        <v>0</v>
      </c>
      <c r="I48" s="37" t="s">
        <v>27</v>
      </c>
      <c r="J48" s="37">
        <f>SUM(K48,L48)</f>
        <v>0</v>
      </c>
      <c r="K48" s="37">
        <v>0</v>
      </c>
      <c r="L48" s="38" t="s">
        <v>27</v>
      </c>
      <c r="M48" s="39" t="e">
        <f t="shared" si="1"/>
        <v>#DIV/0!</v>
      </c>
      <c r="N48" s="6"/>
    </row>
    <row r="49" spans="1:14" ht="89.25" hidden="1" customHeight="1" x14ac:dyDescent="0.25">
      <c r="A49" s="35">
        <v>1155</v>
      </c>
      <c r="B49" s="36" t="s">
        <v>67</v>
      </c>
      <c r="C49" s="35"/>
      <c r="D49" s="37">
        <f>SUM(E49,F49)</f>
        <v>0</v>
      </c>
      <c r="E49" s="37">
        <v>0</v>
      </c>
      <c r="F49" s="37" t="s">
        <v>27</v>
      </c>
      <c r="G49" s="37">
        <f>SUM(H49,I49)</f>
        <v>0</v>
      </c>
      <c r="H49" s="37">
        <v>0</v>
      </c>
      <c r="I49" s="37" t="s">
        <v>27</v>
      </c>
      <c r="J49" s="37">
        <f>SUM(K49,L49)</f>
        <v>0</v>
      </c>
      <c r="K49" s="37">
        <v>0</v>
      </c>
      <c r="L49" s="38" t="s">
        <v>27</v>
      </c>
      <c r="M49" s="39" t="e">
        <f t="shared" ref="M49:M65" si="5">+J49*100/G49</f>
        <v>#DIV/0!</v>
      </c>
      <c r="N49" s="6"/>
    </row>
    <row r="50" spans="1:14" ht="38.25" customHeight="1" x14ac:dyDescent="0.25">
      <c r="A50" s="35">
        <v>1200</v>
      </c>
      <c r="B50" s="36" t="s">
        <v>68</v>
      </c>
      <c r="C50" s="35" t="s">
        <v>69</v>
      </c>
      <c r="D50" s="37">
        <f t="shared" ref="D50:L50" si="6">SUM(D51,D53,D55,D57,D59,D66)</f>
        <v>0</v>
      </c>
      <c r="E50" s="37">
        <f t="shared" si="6"/>
        <v>0</v>
      </c>
      <c r="F50" s="37">
        <f t="shared" si="6"/>
        <v>0</v>
      </c>
      <c r="G50" s="37">
        <f t="shared" si="6"/>
        <v>238433587</v>
      </c>
      <c r="H50" s="37">
        <f t="shared" si="6"/>
        <v>238433587</v>
      </c>
      <c r="I50" s="37">
        <f t="shared" si="6"/>
        <v>0</v>
      </c>
      <c r="J50" s="37">
        <f t="shared" si="6"/>
        <v>178814457</v>
      </c>
      <c r="K50" s="37">
        <f t="shared" si="6"/>
        <v>178825200</v>
      </c>
      <c r="L50" s="38">
        <f t="shared" si="6"/>
        <v>-10743</v>
      </c>
      <c r="M50" s="39">
        <f t="shared" si="5"/>
        <v>74.995498432022501</v>
      </c>
      <c r="N50" s="6"/>
    </row>
    <row r="51" spans="1:14" ht="38.25" hidden="1" customHeight="1" x14ac:dyDescent="0.25">
      <c r="A51" s="35">
        <v>1210</v>
      </c>
      <c r="B51" s="36" t="s">
        <v>70</v>
      </c>
      <c r="C51" s="35" t="s">
        <v>71</v>
      </c>
      <c r="D51" s="37">
        <f>SUM(D52)</f>
        <v>0</v>
      </c>
      <c r="E51" s="37">
        <f>SUM(E52)</f>
        <v>0</v>
      </c>
      <c r="F51" s="37" t="s">
        <v>27</v>
      </c>
      <c r="G51" s="37">
        <f>SUM(G52)</f>
        <v>0</v>
      </c>
      <c r="H51" s="37">
        <f>SUM(H52)</f>
        <v>0</v>
      </c>
      <c r="I51" s="37" t="s">
        <v>27</v>
      </c>
      <c r="J51" s="37">
        <f>SUM(J52)</f>
        <v>0</v>
      </c>
      <c r="K51" s="37">
        <f>SUM(K52)</f>
        <v>0</v>
      </c>
      <c r="L51" s="38" t="s">
        <v>27</v>
      </c>
      <c r="M51" s="39" t="e">
        <f t="shared" si="5"/>
        <v>#DIV/0!</v>
      </c>
      <c r="N51" s="6"/>
    </row>
    <row r="52" spans="1:14" ht="76.5" hidden="1" customHeight="1" x14ac:dyDescent="0.25">
      <c r="A52" s="35">
        <v>1211</v>
      </c>
      <c r="B52" s="36" t="s">
        <v>72</v>
      </c>
      <c r="C52" s="35"/>
      <c r="D52" s="37">
        <f>SUM(E52,F52)</f>
        <v>0</v>
      </c>
      <c r="E52" s="37">
        <v>0</v>
      </c>
      <c r="F52" s="37" t="s">
        <v>27</v>
      </c>
      <c r="G52" s="37">
        <f>SUM(H52,I52)</f>
        <v>0</v>
      </c>
      <c r="H52" s="37">
        <v>0</v>
      </c>
      <c r="I52" s="37" t="s">
        <v>27</v>
      </c>
      <c r="J52" s="37">
        <f>SUM(K52,L52)</f>
        <v>0</v>
      </c>
      <c r="K52" s="37">
        <v>0</v>
      </c>
      <c r="L52" s="38" t="s">
        <v>27</v>
      </c>
      <c r="M52" s="39" t="e">
        <f t="shared" si="5"/>
        <v>#DIV/0!</v>
      </c>
      <c r="N52" s="6"/>
    </row>
    <row r="53" spans="1:14" ht="38.25" hidden="1" customHeight="1" x14ac:dyDescent="0.25">
      <c r="A53" s="35">
        <v>1220</v>
      </c>
      <c r="B53" s="36" t="s">
        <v>73</v>
      </c>
      <c r="C53" s="35" t="s">
        <v>74</v>
      </c>
      <c r="D53" s="37">
        <f>SUM(D54)</f>
        <v>0</v>
      </c>
      <c r="E53" s="37" t="s">
        <v>27</v>
      </c>
      <c r="F53" s="37">
        <f>SUM(F54)</f>
        <v>0</v>
      </c>
      <c r="G53" s="37">
        <f>SUM(G54)</f>
        <v>0</v>
      </c>
      <c r="H53" s="37" t="s">
        <v>27</v>
      </c>
      <c r="I53" s="37">
        <f>SUM(I54)</f>
        <v>0</v>
      </c>
      <c r="J53" s="37">
        <f>SUM(J54)</f>
        <v>0</v>
      </c>
      <c r="K53" s="37" t="s">
        <v>27</v>
      </c>
      <c r="L53" s="38">
        <f>SUM(L54)</f>
        <v>0</v>
      </c>
      <c r="M53" s="39" t="e">
        <f t="shared" si="5"/>
        <v>#DIV/0!</v>
      </c>
      <c r="N53" s="6"/>
    </row>
    <row r="54" spans="1:14" ht="76.5" hidden="1" customHeight="1" x14ac:dyDescent="0.25">
      <c r="A54" s="35">
        <v>1221</v>
      </c>
      <c r="B54" s="36" t="s">
        <v>75</v>
      </c>
      <c r="C54" s="35"/>
      <c r="D54" s="37">
        <f>SUM(E54,F54)</f>
        <v>0</v>
      </c>
      <c r="E54" s="37" t="s">
        <v>27</v>
      </c>
      <c r="F54" s="37">
        <v>0</v>
      </c>
      <c r="G54" s="37">
        <f>SUM(H54,I54)</f>
        <v>0</v>
      </c>
      <c r="H54" s="37" t="s">
        <v>27</v>
      </c>
      <c r="I54" s="37">
        <v>0</v>
      </c>
      <c r="J54" s="37">
        <f>SUM(K54,L54)</f>
        <v>0</v>
      </c>
      <c r="K54" s="37" t="s">
        <v>27</v>
      </c>
      <c r="L54" s="38">
        <v>0</v>
      </c>
      <c r="M54" s="39" t="e">
        <f t="shared" si="5"/>
        <v>#DIV/0!</v>
      </c>
      <c r="N54" s="6"/>
    </row>
    <row r="55" spans="1:14" ht="38.25" hidden="1" customHeight="1" x14ac:dyDescent="0.25">
      <c r="A55" s="35">
        <v>1230</v>
      </c>
      <c r="B55" s="36" t="s">
        <v>76</v>
      </c>
      <c r="C55" s="35" t="s">
        <v>77</v>
      </c>
      <c r="D55" s="37">
        <f>SUM(D56)</f>
        <v>0</v>
      </c>
      <c r="E55" s="37">
        <f>SUM(E56)</f>
        <v>0</v>
      </c>
      <c r="F55" s="37" t="s">
        <v>27</v>
      </c>
      <c r="G55" s="37">
        <f>SUM(G56)</f>
        <v>0</v>
      </c>
      <c r="H55" s="37">
        <f>SUM(H56)</f>
        <v>0</v>
      </c>
      <c r="I55" s="37" t="s">
        <v>27</v>
      </c>
      <c r="J55" s="37">
        <f>SUM(J56)</f>
        <v>0</v>
      </c>
      <c r="K55" s="37">
        <f>SUM(K56)</f>
        <v>0</v>
      </c>
      <c r="L55" s="38" t="s">
        <v>27</v>
      </c>
      <c r="M55" s="39" t="e">
        <f t="shared" si="5"/>
        <v>#DIV/0!</v>
      </c>
      <c r="N55" s="6"/>
    </row>
    <row r="56" spans="1:14" ht="63.75" hidden="1" customHeight="1" x14ac:dyDescent="0.25">
      <c r="A56" s="35">
        <v>1231</v>
      </c>
      <c r="B56" s="36" t="s">
        <v>78</v>
      </c>
      <c r="C56" s="35"/>
      <c r="D56" s="37">
        <f>SUM(E56,F56)</f>
        <v>0</v>
      </c>
      <c r="E56" s="37">
        <v>0</v>
      </c>
      <c r="F56" s="37" t="s">
        <v>27</v>
      </c>
      <c r="G56" s="37">
        <f>SUM(H56,I56)</f>
        <v>0</v>
      </c>
      <c r="H56" s="37">
        <v>0</v>
      </c>
      <c r="I56" s="37" t="s">
        <v>27</v>
      </c>
      <c r="J56" s="37">
        <f>SUM(K56,L56)</f>
        <v>0</v>
      </c>
      <c r="K56" s="37">
        <v>0</v>
      </c>
      <c r="L56" s="38" t="s">
        <v>27</v>
      </c>
      <c r="M56" s="39" t="e">
        <f t="shared" si="5"/>
        <v>#DIV/0!</v>
      </c>
      <c r="N56" s="6"/>
    </row>
    <row r="57" spans="1:14" ht="38.25" hidden="1" customHeight="1" x14ac:dyDescent="0.25">
      <c r="A57" s="35">
        <v>1240</v>
      </c>
      <c r="B57" s="36" t="s">
        <v>79</v>
      </c>
      <c r="C57" s="35" t="s">
        <v>80</v>
      </c>
      <c r="D57" s="37">
        <f>SUM(D58)</f>
        <v>0</v>
      </c>
      <c r="E57" s="37" t="s">
        <v>27</v>
      </c>
      <c r="F57" s="37">
        <f>SUM(F58)</f>
        <v>0</v>
      </c>
      <c r="G57" s="37">
        <f>SUM(G58)</f>
        <v>0</v>
      </c>
      <c r="H57" s="37" t="s">
        <v>27</v>
      </c>
      <c r="I57" s="37">
        <f>SUM(I58)</f>
        <v>0</v>
      </c>
      <c r="J57" s="37">
        <f>SUM(J58)</f>
        <v>0</v>
      </c>
      <c r="K57" s="37" t="s">
        <v>27</v>
      </c>
      <c r="L57" s="38">
        <f>SUM(L58)</f>
        <v>0</v>
      </c>
      <c r="M57" s="39" t="e">
        <f t="shared" si="5"/>
        <v>#DIV/0!</v>
      </c>
      <c r="N57" s="6"/>
    </row>
    <row r="58" spans="1:14" ht="63.75" hidden="1" customHeight="1" x14ac:dyDescent="0.25">
      <c r="A58" s="35">
        <v>1241</v>
      </c>
      <c r="B58" s="36" t="s">
        <v>81</v>
      </c>
      <c r="C58" s="35"/>
      <c r="D58" s="37">
        <f>SUM(E58,F58)</f>
        <v>0</v>
      </c>
      <c r="E58" s="37" t="s">
        <v>27</v>
      </c>
      <c r="F58" s="37">
        <v>0</v>
      </c>
      <c r="G58" s="37">
        <f>SUM(H58,I58)</f>
        <v>0</v>
      </c>
      <c r="H58" s="37" t="s">
        <v>27</v>
      </c>
      <c r="I58" s="37">
        <v>0</v>
      </c>
      <c r="J58" s="37">
        <f>SUM(K58,L58)</f>
        <v>0</v>
      </c>
      <c r="K58" s="37" t="s">
        <v>27</v>
      </c>
      <c r="L58" s="38">
        <v>0</v>
      </c>
      <c r="M58" s="39" t="e">
        <f t="shared" si="5"/>
        <v>#DIV/0!</v>
      </c>
      <c r="N58" s="6"/>
    </row>
    <row r="59" spans="1:14" ht="63.75" customHeight="1" x14ac:dyDescent="0.25">
      <c r="A59" s="35">
        <v>1250</v>
      </c>
      <c r="B59" s="36" t="s">
        <v>82</v>
      </c>
      <c r="C59" s="35" t="s">
        <v>83</v>
      </c>
      <c r="D59" s="37">
        <f>SUM(D60,D61,D64,D65)</f>
        <v>0</v>
      </c>
      <c r="E59" s="37">
        <f>SUM(E60,E61,E64,E65)</f>
        <v>0</v>
      </c>
      <c r="F59" s="37" t="s">
        <v>27</v>
      </c>
      <c r="G59" s="37">
        <f>SUM(G60,G61,G64,G65)</f>
        <v>238433587</v>
      </c>
      <c r="H59" s="37">
        <f>SUM(H60,H61,H64,H65)</f>
        <v>238433587</v>
      </c>
      <c r="I59" s="37" t="s">
        <v>27</v>
      </c>
      <c r="J59" s="37">
        <f>SUM(J60,J61,J64,J65)</f>
        <v>178825200</v>
      </c>
      <c r="K59" s="37">
        <f>SUM(K60,K61,K64,K65)</f>
        <v>178825200</v>
      </c>
      <c r="L59" s="38" t="s">
        <v>27</v>
      </c>
      <c r="M59" s="39">
        <f t="shared" si="5"/>
        <v>75.000004089188991</v>
      </c>
      <c r="N59" s="6"/>
    </row>
    <row r="60" spans="1:14" ht="38.25" customHeight="1" x14ac:dyDescent="0.25">
      <c r="A60" s="35">
        <v>1251</v>
      </c>
      <c r="B60" s="36" t="s">
        <v>84</v>
      </c>
      <c r="C60" s="35"/>
      <c r="D60" s="37">
        <f>SUM(E60,F60)</f>
        <v>0</v>
      </c>
      <c r="E60" s="37">
        <v>0</v>
      </c>
      <c r="F60" s="37" t="s">
        <v>27</v>
      </c>
      <c r="G60" s="37">
        <f>SUM(H60,I60)</f>
        <v>238433587</v>
      </c>
      <c r="H60" s="37">
        <v>238433587</v>
      </c>
      <c r="I60" s="37" t="s">
        <v>27</v>
      </c>
      <c r="J60" s="37">
        <f>SUM(K60,L60)</f>
        <v>178825200</v>
      </c>
      <c r="K60" s="37">
        <v>178825200</v>
      </c>
      <c r="L60" s="38" t="s">
        <v>27</v>
      </c>
      <c r="M60" s="39">
        <f t="shared" si="5"/>
        <v>75.000004089188991</v>
      </c>
      <c r="N60" s="6"/>
    </row>
    <row r="61" spans="1:14" ht="38.25" hidden="1" customHeight="1" x14ac:dyDescent="0.25">
      <c r="A61" s="35">
        <v>1252</v>
      </c>
      <c r="B61" s="36" t="s">
        <v>85</v>
      </c>
      <c r="C61" s="35"/>
      <c r="D61" s="37">
        <f>SUM(D62:D63)</f>
        <v>0</v>
      </c>
      <c r="E61" s="37">
        <f>SUM(E62:E63)</f>
        <v>0</v>
      </c>
      <c r="F61" s="37" t="s">
        <v>27</v>
      </c>
      <c r="G61" s="37">
        <f>SUM(G62:G63)</f>
        <v>0</v>
      </c>
      <c r="H61" s="37">
        <f>SUM(H62:H63)</f>
        <v>0</v>
      </c>
      <c r="I61" s="37" t="s">
        <v>27</v>
      </c>
      <c r="J61" s="37">
        <f>SUM(J62:J63)</f>
        <v>0</v>
      </c>
      <c r="K61" s="37">
        <f>SUM(K62:K63)</f>
        <v>0</v>
      </c>
      <c r="L61" s="38" t="s">
        <v>27</v>
      </c>
      <c r="M61" s="39" t="e">
        <f t="shared" si="5"/>
        <v>#DIV/0!</v>
      </c>
      <c r="N61" s="6"/>
    </row>
    <row r="62" spans="1:14" ht="63.75" hidden="1" customHeight="1" x14ac:dyDescent="0.25">
      <c r="A62" s="35">
        <v>1253</v>
      </c>
      <c r="B62" s="36" t="s">
        <v>86</v>
      </c>
      <c r="C62" s="35"/>
      <c r="D62" s="37">
        <f>SUM(E62,F62)</f>
        <v>0</v>
      </c>
      <c r="E62" s="37">
        <v>0</v>
      </c>
      <c r="F62" s="37" t="s">
        <v>27</v>
      </c>
      <c r="G62" s="37">
        <f>SUM(H62,I62)</f>
        <v>0</v>
      </c>
      <c r="H62" s="37">
        <v>0</v>
      </c>
      <c r="I62" s="37" t="s">
        <v>27</v>
      </c>
      <c r="J62" s="37">
        <f>SUM(K62,L62)</f>
        <v>0</v>
      </c>
      <c r="K62" s="37">
        <v>0</v>
      </c>
      <c r="L62" s="38" t="s">
        <v>27</v>
      </c>
      <c r="M62" s="39" t="e">
        <f t="shared" si="5"/>
        <v>#DIV/0!</v>
      </c>
      <c r="N62" s="6"/>
    </row>
    <row r="63" spans="1:14" ht="15" hidden="1" customHeight="1" x14ac:dyDescent="0.25">
      <c r="A63" s="35">
        <v>1254</v>
      </c>
      <c r="B63" s="36" t="s">
        <v>87</v>
      </c>
      <c r="C63" s="35"/>
      <c r="D63" s="37">
        <f>SUM(E63,F63)</f>
        <v>0</v>
      </c>
      <c r="E63" s="37">
        <v>0</v>
      </c>
      <c r="F63" s="37" t="s">
        <v>27</v>
      </c>
      <c r="G63" s="37">
        <f>SUM(H63,I63)</f>
        <v>0</v>
      </c>
      <c r="H63" s="37">
        <v>0</v>
      </c>
      <c r="I63" s="37" t="s">
        <v>27</v>
      </c>
      <c r="J63" s="37">
        <f>SUM(K63,L63)</f>
        <v>0</v>
      </c>
      <c r="K63" s="37">
        <v>0</v>
      </c>
      <c r="L63" s="38" t="s">
        <v>27</v>
      </c>
      <c r="M63" s="39" t="e">
        <f t="shared" si="5"/>
        <v>#DIV/0!</v>
      </c>
      <c r="N63" s="6"/>
    </row>
    <row r="64" spans="1:14" ht="38.25" hidden="1" customHeight="1" x14ac:dyDescent="0.25">
      <c r="A64" s="35">
        <v>1255</v>
      </c>
      <c r="B64" s="36" t="s">
        <v>88</v>
      </c>
      <c r="C64" s="35"/>
      <c r="D64" s="37">
        <f>SUM(E64,F64)</f>
        <v>0</v>
      </c>
      <c r="E64" s="37">
        <v>0</v>
      </c>
      <c r="F64" s="37" t="s">
        <v>27</v>
      </c>
      <c r="G64" s="37">
        <f>SUM(H64,I64)</f>
        <v>0</v>
      </c>
      <c r="H64" s="37">
        <v>0</v>
      </c>
      <c r="I64" s="37" t="s">
        <v>27</v>
      </c>
      <c r="J64" s="37">
        <f>SUM(K64,L64)</f>
        <v>0</v>
      </c>
      <c r="K64" s="37">
        <v>0</v>
      </c>
      <c r="L64" s="38" t="s">
        <v>27</v>
      </c>
      <c r="M64" s="39" t="e">
        <f t="shared" si="5"/>
        <v>#DIV/0!</v>
      </c>
      <c r="N64" s="6"/>
    </row>
    <row r="65" spans="1:14" ht="51" hidden="1" customHeight="1" x14ac:dyDescent="0.25">
      <c r="A65" s="35">
        <v>1256</v>
      </c>
      <c r="B65" s="36" t="s">
        <v>89</v>
      </c>
      <c r="C65" s="35"/>
      <c r="D65" s="37">
        <f>SUM(E65,F65)</f>
        <v>0</v>
      </c>
      <c r="E65" s="37">
        <v>0</v>
      </c>
      <c r="F65" s="37" t="s">
        <v>27</v>
      </c>
      <c r="G65" s="37">
        <f>SUM(H65,I65)</f>
        <v>0</v>
      </c>
      <c r="H65" s="37">
        <v>0</v>
      </c>
      <c r="I65" s="37" t="s">
        <v>27</v>
      </c>
      <c r="J65" s="37">
        <f>SUM(K65,L65)</f>
        <v>0</v>
      </c>
      <c r="K65" s="37">
        <v>0</v>
      </c>
      <c r="L65" s="38" t="s">
        <v>27</v>
      </c>
      <c r="M65" s="39" t="e">
        <f t="shared" si="5"/>
        <v>#DIV/0!</v>
      </c>
      <c r="N65" s="6"/>
    </row>
    <row r="66" spans="1:14" ht="51" customHeight="1" x14ac:dyDescent="0.25">
      <c r="A66" s="35">
        <v>1260</v>
      </c>
      <c r="B66" s="36" t="s">
        <v>90</v>
      </c>
      <c r="C66" s="35" t="s">
        <v>91</v>
      </c>
      <c r="D66" s="37">
        <f>SUM(D67,D68)</f>
        <v>0</v>
      </c>
      <c r="E66" s="37" t="s">
        <v>27</v>
      </c>
      <c r="F66" s="37">
        <f>SUM(F67,F68)</f>
        <v>0</v>
      </c>
      <c r="G66" s="37">
        <f>SUM(G67,G68)</f>
        <v>0</v>
      </c>
      <c r="H66" s="37" t="s">
        <v>27</v>
      </c>
      <c r="I66" s="37">
        <f>SUM(I67,I68)</f>
        <v>0</v>
      </c>
      <c r="J66" s="37">
        <f>SUM(J67,J68)</f>
        <v>-10743</v>
      </c>
      <c r="K66" s="37" t="s">
        <v>27</v>
      </c>
      <c r="L66" s="38">
        <f>SUM(L67,L68)</f>
        <v>-10743</v>
      </c>
      <c r="M66" s="39"/>
      <c r="N66" s="6"/>
    </row>
    <row r="67" spans="1:14" ht="38.25" customHeight="1" x14ac:dyDescent="0.25">
      <c r="A67" s="35">
        <v>1261</v>
      </c>
      <c r="B67" s="36" t="s">
        <v>92</v>
      </c>
      <c r="C67" s="35"/>
      <c r="D67" s="37">
        <f>SUM(E67,F67)</f>
        <v>0</v>
      </c>
      <c r="E67" s="37" t="s">
        <v>27</v>
      </c>
      <c r="F67" s="37">
        <v>0</v>
      </c>
      <c r="G67" s="37">
        <f>SUM(H67,I67)</f>
        <v>0</v>
      </c>
      <c r="H67" s="37" t="s">
        <v>27</v>
      </c>
      <c r="I67" s="37">
        <v>0</v>
      </c>
      <c r="J67" s="37">
        <f>SUM(K67,L67)</f>
        <v>-10743</v>
      </c>
      <c r="K67" s="37" t="s">
        <v>27</v>
      </c>
      <c r="L67" s="38">
        <v>-10743</v>
      </c>
      <c r="M67" s="39"/>
      <c r="N67" s="6"/>
    </row>
    <row r="68" spans="1:14" ht="38.25" hidden="1" customHeight="1" x14ac:dyDescent="0.25">
      <c r="A68" s="35">
        <v>1262</v>
      </c>
      <c r="B68" s="36" t="s">
        <v>93</v>
      </c>
      <c r="C68" s="35"/>
      <c r="D68" s="37">
        <f>SUM(E68,F68)</f>
        <v>0</v>
      </c>
      <c r="E68" s="37" t="s">
        <v>27</v>
      </c>
      <c r="F68" s="37">
        <v>0</v>
      </c>
      <c r="G68" s="37">
        <f>SUM(H68,I68)</f>
        <v>0</v>
      </c>
      <c r="H68" s="37" t="s">
        <v>27</v>
      </c>
      <c r="I68" s="37">
        <v>0</v>
      </c>
      <c r="J68" s="37">
        <f>SUM(K68,L68)</f>
        <v>0</v>
      </c>
      <c r="K68" s="37" t="s">
        <v>27</v>
      </c>
      <c r="L68" s="38">
        <v>0</v>
      </c>
      <c r="M68" s="39" t="e">
        <f t="shared" ref="M68:M99" si="7">+J68*100/G68</f>
        <v>#DIV/0!</v>
      </c>
      <c r="N68" s="6"/>
    </row>
    <row r="69" spans="1:14" ht="51" customHeight="1" x14ac:dyDescent="0.25">
      <c r="A69" s="35">
        <v>1300</v>
      </c>
      <c r="B69" s="36" t="s">
        <v>94</v>
      </c>
      <c r="C69" s="35" t="s">
        <v>95</v>
      </c>
      <c r="D69" s="37">
        <f t="shared" ref="D69:L69" si="8">SUM(D70,D72,D74,D79,D83,D107,D110,D113,D116)</f>
        <v>0</v>
      </c>
      <c r="E69" s="37">
        <f t="shared" si="8"/>
        <v>0</v>
      </c>
      <c r="F69" s="37">
        <f t="shared" si="8"/>
        <v>0</v>
      </c>
      <c r="G69" s="37">
        <f t="shared" si="8"/>
        <v>59285731</v>
      </c>
      <c r="H69" s="37">
        <f t="shared" si="8"/>
        <v>44078531</v>
      </c>
      <c r="I69" s="37">
        <f t="shared" si="8"/>
        <v>43207200</v>
      </c>
      <c r="J69" s="37">
        <f t="shared" si="8"/>
        <v>51575267</v>
      </c>
      <c r="K69" s="37">
        <f t="shared" si="8"/>
        <v>36368067</v>
      </c>
      <c r="L69" s="38">
        <f t="shared" si="8"/>
        <v>43207200</v>
      </c>
      <c r="M69" s="39">
        <f t="shared" si="7"/>
        <v>86.994401738927706</v>
      </c>
      <c r="N69" s="6"/>
    </row>
    <row r="70" spans="1:14" ht="15" hidden="1" customHeight="1" x14ac:dyDescent="0.25">
      <c r="A70" s="35">
        <v>1310</v>
      </c>
      <c r="B70" s="36" t="s">
        <v>96</v>
      </c>
      <c r="C70" s="35" t="s">
        <v>97</v>
      </c>
      <c r="D70" s="37">
        <f>SUM(D71)</f>
        <v>0</v>
      </c>
      <c r="E70" s="37" t="s">
        <v>27</v>
      </c>
      <c r="F70" s="37">
        <f>SUM(F71)</f>
        <v>0</v>
      </c>
      <c r="G70" s="37">
        <f>SUM(G71)</f>
        <v>0</v>
      </c>
      <c r="H70" s="37" t="s">
        <v>27</v>
      </c>
      <c r="I70" s="37">
        <f>SUM(I71)</f>
        <v>0</v>
      </c>
      <c r="J70" s="37">
        <f>SUM(J71)</f>
        <v>0</v>
      </c>
      <c r="K70" s="37" t="s">
        <v>27</v>
      </c>
      <c r="L70" s="38">
        <f>SUM(L71)</f>
        <v>0</v>
      </c>
      <c r="M70" s="39" t="e">
        <f t="shared" si="7"/>
        <v>#DIV/0!</v>
      </c>
      <c r="N70" s="6"/>
    </row>
    <row r="71" spans="1:14" ht="51" hidden="1" customHeight="1" x14ac:dyDescent="0.25">
      <c r="A71" s="35">
        <v>1311</v>
      </c>
      <c r="B71" s="36" t="s">
        <v>98</v>
      </c>
      <c r="C71" s="35"/>
      <c r="D71" s="37">
        <f>SUM(E71,F71)</f>
        <v>0</v>
      </c>
      <c r="E71" s="37" t="s">
        <v>27</v>
      </c>
      <c r="F71" s="37">
        <v>0</v>
      </c>
      <c r="G71" s="37">
        <f>SUM(H71,I71)</f>
        <v>0</v>
      </c>
      <c r="H71" s="37" t="s">
        <v>27</v>
      </c>
      <c r="I71" s="37">
        <v>0</v>
      </c>
      <c r="J71" s="37">
        <f>SUM(K71,L71)</f>
        <v>0</v>
      </c>
      <c r="K71" s="37" t="s">
        <v>27</v>
      </c>
      <c r="L71" s="38">
        <v>0</v>
      </c>
      <c r="M71" s="39" t="e">
        <f t="shared" si="7"/>
        <v>#DIV/0!</v>
      </c>
      <c r="N71" s="6"/>
    </row>
    <row r="72" spans="1:14" ht="15" hidden="1" customHeight="1" x14ac:dyDescent="0.25">
      <c r="A72" s="35">
        <v>1320</v>
      </c>
      <c r="B72" s="36" t="s">
        <v>99</v>
      </c>
      <c r="C72" s="35" t="s">
        <v>100</v>
      </c>
      <c r="D72" s="37">
        <f>SUM(D73)</f>
        <v>0</v>
      </c>
      <c r="E72" s="37">
        <f>SUM(E73)</f>
        <v>0</v>
      </c>
      <c r="F72" s="37" t="s">
        <v>27</v>
      </c>
      <c r="G72" s="37">
        <f>SUM(G73)</f>
        <v>0</v>
      </c>
      <c r="H72" s="37">
        <f>SUM(H73)</f>
        <v>0</v>
      </c>
      <c r="I72" s="37" t="s">
        <v>27</v>
      </c>
      <c r="J72" s="37">
        <f>SUM(J73)</f>
        <v>0</v>
      </c>
      <c r="K72" s="37">
        <f>SUM(K73)</f>
        <v>0</v>
      </c>
      <c r="L72" s="38" t="s">
        <v>27</v>
      </c>
      <c r="M72" s="39" t="e">
        <f t="shared" si="7"/>
        <v>#DIV/0!</v>
      </c>
      <c r="N72" s="6"/>
    </row>
    <row r="73" spans="1:14" ht="51" hidden="1" customHeight="1" x14ac:dyDescent="0.25">
      <c r="A73" s="35">
        <v>1321</v>
      </c>
      <c r="B73" s="36" t="s">
        <v>101</v>
      </c>
      <c r="C73" s="35"/>
      <c r="D73" s="37">
        <f>SUM(E73,F73)</f>
        <v>0</v>
      </c>
      <c r="E73" s="37">
        <v>0</v>
      </c>
      <c r="F73" s="37" t="s">
        <v>27</v>
      </c>
      <c r="G73" s="37">
        <f>SUM(H73,I73)</f>
        <v>0</v>
      </c>
      <c r="H73" s="37">
        <v>0</v>
      </c>
      <c r="I73" s="37" t="s">
        <v>27</v>
      </c>
      <c r="J73" s="37">
        <f>SUM(K73,L73)</f>
        <v>0</v>
      </c>
      <c r="K73" s="37">
        <v>0</v>
      </c>
      <c r="L73" s="38" t="s">
        <v>27</v>
      </c>
      <c r="M73" s="39" t="e">
        <f t="shared" si="7"/>
        <v>#DIV/0!</v>
      </c>
      <c r="N73" s="6"/>
    </row>
    <row r="74" spans="1:14" ht="38.25" customHeight="1" x14ac:dyDescent="0.25">
      <c r="A74" s="35">
        <v>1330</v>
      </c>
      <c r="B74" s="36" t="s">
        <v>102</v>
      </c>
      <c r="C74" s="35" t="s">
        <v>103</v>
      </c>
      <c r="D74" s="37">
        <f>SUM(D75:D78)</f>
        <v>0</v>
      </c>
      <c r="E74" s="37">
        <f>SUM(E75:E78)</f>
        <v>0</v>
      </c>
      <c r="F74" s="37" t="s">
        <v>27</v>
      </c>
      <c r="G74" s="37">
        <f>SUM(G75:G78)</f>
        <v>7785100</v>
      </c>
      <c r="H74" s="37">
        <f>SUM(H75:H78)</f>
        <v>7785100</v>
      </c>
      <c r="I74" s="37" t="s">
        <v>27</v>
      </c>
      <c r="J74" s="37">
        <f>SUM(J75:J78)</f>
        <v>6297175</v>
      </c>
      <c r="K74" s="37">
        <f>SUM(K75:K78)</f>
        <v>6297175</v>
      </c>
      <c r="L74" s="38" t="s">
        <v>27</v>
      </c>
      <c r="M74" s="39">
        <f t="shared" si="7"/>
        <v>80.887528740799738</v>
      </c>
      <c r="N74" s="6"/>
    </row>
    <row r="75" spans="1:14" ht="25.5" customHeight="1" x14ac:dyDescent="0.25">
      <c r="A75" s="35">
        <v>1331</v>
      </c>
      <c r="B75" s="36" t="s">
        <v>104</v>
      </c>
      <c r="C75" s="35"/>
      <c r="D75" s="37">
        <f>SUM(E75,F75)</f>
        <v>0</v>
      </c>
      <c r="E75" s="37">
        <v>0</v>
      </c>
      <c r="F75" s="37" t="s">
        <v>27</v>
      </c>
      <c r="G75" s="37">
        <f>SUM(H75,I75)</f>
        <v>5985100</v>
      </c>
      <c r="H75" s="37">
        <v>5985100</v>
      </c>
      <c r="I75" s="37" t="s">
        <v>27</v>
      </c>
      <c r="J75" s="37">
        <f>SUM(K75,L75)</f>
        <v>4947175</v>
      </c>
      <c r="K75" s="37">
        <v>4947175</v>
      </c>
      <c r="L75" s="38" t="s">
        <v>27</v>
      </c>
      <c r="M75" s="39">
        <f t="shared" si="7"/>
        <v>82.658184491487191</v>
      </c>
      <c r="N75" s="6"/>
    </row>
    <row r="76" spans="1:14" ht="51" hidden="1" customHeight="1" x14ac:dyDescent="0.25">
      <c r="A76" s="35">
        <v>1332</v>
      </c>
      <c r="B76" s="36" t="s">
        <v>105</v>
      </c>
      <c r="C76" s="35"/>
      <c r="D76" s="37">
        <f>SUM(E76,F76)</f>
        <v>0</v>
      </c>
      <c r="E76" s="37">
        <v>0</v>
      </c>
      <c r="F76" s="37" t="s">
        <v>27</v>
      </c>
      <c r="G76" s="37">
        <f>SUM(H76,I76)</f>
        <v>0</v>
      </c>
      <c r="H76" s="37">
        <v>0</v>
      </c>
      <c r="I76" s="37" t="s">
        <v>27</v>
      </c>
      <c r="J76" s="37">
        <f>SUM(K76,L76)</f>
        <v>0</v>
      </c>
      <c r="K76" s="37">
        <v>0</v>
      </c>
      <c r="L76" s="38" t="s">
        <v>27</v>
      </c>
      <c r="M76" s="39" t="e">
        <f t="shared" si="7"/>
        <v>#DIV/0!</v>
      </c>
      <c r="N76" s="6"/>
    </row>
    <row r="77" spans="1:14" ht="76.5" customHeight="1" x14ac:dyDescent="0.25">
      <c r="A77" s="35">
        <v>1333</v>
      </c>
      <c r="B77" s="36" t="s">
        <v>106</v>
      </c>
      <c r="C77" s="35"/>
      <c r="D77" s="37">
        <f>SUM(E77,F77)</f>
        <v>0</v>
      </c>
      <c r="E77" s="37">
        <v>0</v>
      </c>
      <c r="F77" s="37" t="s">
        <v>27</v>
      </c>
      <c r="G77" s="37">
        <f>SUM(H77,I77)</f>
        <v>1800000</v>
      </c>
      <c r="H77" s="37">
        <v>1800000</v>
      </c>
      <c r="I77" s="37" t="s">
        <v>27</v>
      </c>
      <c r="J77" s="37">
        <f>SUM(K77,L77)</f>
        <v>1350000</v>
      </c>
      <c r="K77" s="37">
        <v>1350000</v>
      </c>
      <c r="L77" s="38" t="s">
        <v>27</v>
      </c>
      <c r="M77" s="39">
        <f t="shared" si="7"/>
        <v>75</v>
      </c>
      <c r="N77" s="6"/>
    </row>
    <row r="78" spans="1:14" ht="15" hidden="1" customHeight="1" x14ac:dyDescent="0.25">
      <c r="A78" s="35">
        <v>1334</v>
      </c>
      <c r="B78" s="36" t="s">
        <v>107</v>
      </c>
      <c r="C78" s="35"/>
      <c r="D78" s="37">
        <f>SUM(E78,F78)</f>
        <v>0</v>
      </c>
      <c r="E78" s="37">
        <v>0</v>
      </c>
      <c r="F78" s="37" t="s">
        <v>27</v>
      </c>
      <c r="G78" s="37">
        <f>SUM(H78,I78)</f>
        <v>0</v>
      </c>
      <c r="H78" s="37">
        <v>0</v>
      </c>
      <c r="I78" s="37" t="s">
        <v>27</v>
      </c>
      <c r="J78" s="37">
        <f>SUM(K78,L78)</f>
        <v>0</v>
      </c>
      <c r="K78" s="37">
        <v>0</v>
      </c>
      <c r="L78" s="38" t="s">
        <v>27</v>
      </c>
      <c r="M78" s="39" t="e">
        <f t="shared" si="7"/>
        <v>#DIV/0!</v>
      </c>
      <c r="N78" s="6"/>
    </row>
    <row r="79" spans="1:14" ht="51" hidden="1" customHeight="1" x14ac:dyDescent="0.25">
      <c r="A79" s="35">
        <v>1340</v>
      </c>
      <c r="B79" s="36" t="s">
        <v>108</v>
      </c>
      <c r="C79" s="35" t="s">
        <v>109</v>
      </c>
      <c r="D79" s="37">
        <f>SUM(D80,D81,D82)</f>
        <v>0</v>
      </c>
      <c r="E79" s="37">
        <f>SUM(E80,E81,E82)</f>
        <v>0</v>
      </c>
      <c r="F79" s="37" t="s">
        <v>27</v>
      </c>
      <c r="G79" s="37">
        <f>SUM(G80,G81,G82)</f>
        <v>0</v>
      </c>
      <c r="H79" s="37">
        <f>SUM(H80,H81,H82)</f>
        <v>0</v>
      </c>
      <c r="I79" s="37" t="s">
        <v>27</v>
      </c>
      <c r="J79" s="37">
        <f>SUM(J80,J81,J82)</f>
        <v>0</v>
      </c>
      <c r="K79" s="37">
        <f>SUM(K80,K81,K82)</f>
        <v>0</v>
      </c>
      <c r="L79" s="38" t="s">
        <v>27</v>
      </c>
      <c r="M79" s="39" t="e">
        <f t="shared" si="7"/>
        <v>#DIV/0!</v>
      </c>
      <c r="N79" s="6"/>
    </row>
    <row r="80" spans="1:14" ht="76.5" hidden="1" customHeight="1" x14ac:dyDescent="0.25">
      <c r="A80" s="35">
        <v>1341</v>
      </c>
      <c r="B80" s="36" t="s">
        <v>110</v>
      </c>
      <c r="C80" s="35"/>
      <c r="D80" s="37">
        <f>SUM(E80,F80)</f>
        <v>0</v>
      </c>
      <c r="E80" s="37">
        <v>0</v>
      </c>
      <c r="F80" s="37" t="s">
        <v>27</v>
      </c>
      <c r="G80" s="37">
        <f>SUM(H80,I80)</f>
        <v>0</v>
      </c>
      <c r="H80" s="37">
        <v>0</v>
      </c>
      <c r="I80" s="37" t="s">
        <v>27</v>
      </c>
      <c r="J80" s="37">
        <f>SUM(K80,L80)</f>
        <v>0</v>
      </c>
      <c r="K80" s="37">
        <v>0</v>
      </c>
      <c r="L80" s="38" t="s">
        <v>27</v>
      </c>
      <c r="M80" s="39" t="e">
        <f t="shared" si="7"/>
        <v>#DIV/0!</v>
      </c>
      <c r="N80" s="6"/>
    </row>
    <row r="81" spans="1:14" ht="76.5" hidden="1" customHeight="1" x14ac:dyDescent="0.25">
      <c r="A81" s="35">
        <v>1342</v>
      </c>
      <c r="B81" s="36" t="s">
        <v>111</v>
      </c>
      <c r="C81" s="35"/>
      <c r="D81" s="37">
        <f>SUM(E81,F81)</f>
        <v>0</v>
      </c>
      <c r="E81" s="37">
        <v>0</v>
      </c>
      <c r="F81" s="37" t="s">
        <v>27</v>
      </c>
      <c r="G81" s="37">
        <f>SUM(H81,I81)</f>
        <v>0</v>
      </c>
      <c r="H81" s="37">
        <v>0</v>
      </c>
      <c r="I81" s="37" t="s">
        <v>27</v>
      </c>
      <c r="J81" s="37">
        <f>SUM(K81,L81)</f>
        <v>0</v>
      </c>
      <c r="K81" s="37">
        <v>0</v>
      </c>
      <c r="L81" s="38" t="s">
        <v>27</v>
      </c>
      <c r="M81" s="39" t="e">
        <f t="shared" si="7"/>
        <v>#DIV/0!</v>
      </c>
      <c r="N81" s="6"/>
    </row>
    <row r="82" spans="1:14" ht="76.5" hidden="1" customHeight="1" x14ac:dyDescent="0.25">
      <c r="A82" s="35">
        <v>1343</v>
      </c>
      <c r="B82" s="36" t="s">
        <v>112</v>
      </c>
      <c r="C82" s="35"/>
      <c r="D82" s="37">
        <f>SUM(E82,F82)</f>
        <v>0</v>
      </c>
      <c r="E82" s="37">
        <v>0</v>
      </c>
      <c r="F82" s="37" t="s">
        <v>27</v>
      </c>
      <c r="G82" s="37">
        <f>SUM(H82,I82)</f>
        <v>0</v>
      </c>
      <c r="H82" s="37">
        <v>0</v>
      </c>
      <c r="I82" s="37" t="s">
        <v>27</v>
      </c>
      <c r="J82" s="37">
        <f>SUM(K82,L82)</f>
        <v>0</v>
      </c>
      <c r="K82" s="37">
        <v>0</v>
      </c>
      <c r="L82" s="38" t="s">
        <v>27</v>
      </c>
      <c r="M82" s="39" t="e">
        <f t="shared" si="7"/>
        <v>#DIV/0!</v>
      </c>
      <c r="N82" s="6"/>
    </row>
    <row r="83" spans="1:14" ht="25.5" customHeight="1" x14ac:dyDescent="0.25">
      <c r="A83" s="35">
        <v>1350</v>
      </c>
      <c r="B83" s="36" t="s">
        <v>113</v>
      </c>
      <c r="C83" s="35" t="s">
        <v>114</v>
      </c>
      <c r="D83" s="37">
        <f>SUM(D84,D105,D106)</f>
        <v>0</v>
      </c>
      <c r="E83" s="37">
        <f>SUM(E84,E105,E106)</f>
        <v>0</v>
      </c>
      <c r="F83" s="37" t="s">
        <v>27</v>
      </c>
      <c r="G83" s="37">
        <f>SUM(G84,G105,G106)</f>
        <v>13338312</v>
      </c>
      <c r="H83" s="37">
        <f>SUM(H84,H105,H106)</f>
        <v>13338312</v>
      </c>
      <c r="I83" s="37" t="s">
        <v>27</v>
      </c>
      <c r="J83" s="37">
        <f>SUM(J84,J105,J106)</f>
        <v>8514140</v>
      </c>
      <c r="K83" s="37">
        <f>SUM(K84,K105,K106)</f>
        <v>8514140</v>
      </c>
      <c r="L83" s="38" t="s">
        <v>27</v>
      </c>
      <c r="M83" s="39">
        <f t="shared" si="7"/>
        <v>63.832215050899997</v>
      </c>
      <c r="N83" s="6"/>
    </row>
    <row r="84" spans="1:14" ht="89.25" customHeight="1" x14ac:dyDescent="0.25">
      <c r="A84" s="35">
        <v>1351</v>
      </c>
      <c r="B84" s="36" t="s">
        <v>115</v>
      </c>
      <c r="C84" s="35"/>
      <c r="D84" s="37">
        <f>SUM(D85:D104)</f>
        <v>0</v>
      </c>
      <c r="E84" s="37">
        <f>SUM(E85:E104)</f>
        <v>0</v>
      </c>
      <c r="F84" s="37" t="s">
        <v>27</v>
      </c>
      <c r="G84" s="37">
        <f>SUM(G85:G104)</f>
        <v>13338312</v>
      </c>
      <c r="H84" s="37">
        <f>SUM(H85:H104)</f>
        <v>13338312</v>
      </c>
      <c r="I84" s="37" t="s">
        <v>27</v>
      </c>
      <c r="J84" s="37">
        <f>SUM(J85:J104)</f>
        <v>8514140</v>
      </c>
      <c r="K84" s="37">
        <f>SUM(K85:K104)</f>
        <v>8514140</v>
      </c>
      <c r="L84" s="38" t="s">
        <v>27</v>
      </c>
      <c r="M84" s="39">
        <f t="shared" si="7"/>
        <v>63.832215050899997</v>
      </c>
      <c r="N84" s="6"/>
    </row>
    <row r="85" spans="1:14" ht="76.5" hidden="1" customHeight="1" x14ac:dyDescent="0.25">
      <c r="A85" s="35">
        <v>13501</v>
      </c>
      <c r="B85" s="36" t="s">
        <v>116</v>
      </c>
      <c r="C85" s="35"/>
      <c r="D85" s="37">
        <f t="shared" ref="D85:D106" si="9">SUM(E85,F85)</f>
        <v>0</v>
      </c>
      <c r="E85" s="37">
        <v>0</v>
      </c>
      <c r="F85" s="37" t="s">
        <v>27</v>
      </c>
      <c r="G85" s="37">
        <f t="shared" ref="G85:G106" si="10">SUM(H85,I85)</f>
        <v>0</v>
      </c>
      <c r="H85" s="37">
        <v>0</v>
      </c>
      <c r="I85" s="37" t="s">
        <v>27</v>
      </c>
      <c r="J85" s="37">
        <f t="shared" ref="J85:J106" si="11">SUM(K85,L85)</f>
        <v>0</v>
      </c>
      <c r="K85" s="37">
        <v>0</v>
      </c>
      <c r="L85" s="38" t="s">
        <v>27</v>
      </c>
      <c r="M85" s="39" t="e">
        <f t="shared" si="7"/>
        <v>#DIV/0!</v>
      </c>
      <c r="N85" s="6"/>
    </row>
    <row r="86" spans="1:14" ht="102" hidden="1" customHeight="1" x14ac:dyDescent="0.25">
      <c r="A86" s="35">
        <v>13502</v>
      </c>
      <c r="B86" s="36" t="s">
        <v>117</v>
      </c>
      <c r="C86" s="35"/>
      <c r="D86" s="37">
        <f t="shared" si="9"/>
        <v>0</v>
      </c>
      <c r="E86" s="37">
        <v>0</v>
      </c>
      <c r="F86" s="37" t="s">
        <v>27</v>
      </c>
      <c r="G86" s="37">
        <f t="shared" si="10"/>
        <v>0</v>
      </c>
      <c r="H86" s="37">
        <v>0</v>
      </c>
      <c r="I86" s="37" t="s">
        <v>27</v>
      </c>
      <c r="J86" s="37">
        <f t="shared" si="11"/>
        <v>0</v>
      </c>
      <c r="K86" s="37">
        <v>0</v>
      </c>
      <c r="L86" s="38" t="s">
        <v>27</v>
      </c>
      <c r="M86" s="39" t="e">
        <f t="shared" si="7"/>
        <v>#DIV/0!</v>
      </c>
      <c r="N86" s="6"/>
    </row>
    <row r="87" spans="1:14" ht="63.75" customHeight="1" x14ac:dyDescent="0.25">
      <c r="A87" s="35">
        <v>13503</v>
      </c>
      <c r="B87" s="36" t="s">
        <v>118</v>
      </c>
      <c r="C87" s="35"/>
      <c r="D87" s="37">
        <f t="shared" si="9"/>
        <v>0</v>
      </c>
      <c r="E87" s="37">
        <v>0</v>
      </c>
      <c r="F87" s="37" t="s">
        <v>27</v>
      </c>
      <c r="G87" s="37">
        <f t="shared" si="10"/>
        <v>35000</v>
      </c>
      <c r="H87" s="37">
        <v>35000</v>
      </c>
      <c r="I87" s="37" t="s">
        <v>27</v>
      </c>
      <c r="J87" s="37">
        <f t="shared" si="11"/>
        <v>35000</v>
      </c>
      <c r="K87" s="37">
        <v>35000</v>
      </c>
      <c r="L87" s="38" t="s">
        <v>27</v>
      </c>
      <c r="M87" s="39">
        <f t="shared" si="7"/>
        <v>100</v>
      </c>
      <c r="N87" s="6"/>
    </row>
    <row r="88" spans="1:14" ht="76.5" customHeight="1" x14ac:dyDescent="0.25">
      <c r="A88" s="35">
        <v>13504</v>
      </c>
      <c r="B88" s="36" t="s">
        <v>119</v>
      </c>
      <c r="C88" s="35"/>
      <c r="D88" s="37">
        <f t="shared" si="9"/>
        <v>0</v>
      </c>
      <c r="E88" s="37">
        <v>0</v>
      </c>
      <c r="F88" s="37" t="s">
        <v>27</v>
      </c>
      <c r="G88" s="37">
        <f t="shared" si="10"/>
        <v>1649000</v>
      </c>
      <c r="H88" s="37">
        <v>1649000</v>
      </c>
      <c r="I88" s="37" t="s">
        <v>27</v>
      </c>
      <c r="J88" s="37">
        <f t="shared" si="11"/>
        <v>1774000</v>
      </c>
      <c r="K88" s="37">
        <v>1774000</v>
      </c>
      <c r="L88" s="38" t="s">
        <v>27</v>
      </c>
      <c r="M88" s="39">
        <f t="shared" si="7"/>
        <v>107.5803517283202</v>
      </c>
      <c r="N88" s="6"/>
    </row>
    <row r="89" spans="1:14" ht="38.25" customHeight="1" x14ac:dyDescent="0.25">
      <c r="A89" s="35">
        <v>13505</v>
      </c>
      <c r="B89" s="36" t="s">
        <v>120</v>
      </c>
      <c r="C89" s="35"/>
      <c r="D89" s="37">
        <f t="shared" si="9"/>
        <v>0</v>
      </c>
      <c r="E89" s="37">
        <v>0</v>
      </c>
      <c r="F89" s="37" t="s">
        <v>27</v>
      </c>
      <c r="G89" s="37">
        <f t="shared" si="10"/>
        <v>326000</v>
      </c>
      <c r="H89" s="37">
        <v>326000</v>
      </c>
      <c r="I89" s="37" t="s">
        <v>27</v>
      </c>
      <c r="J89" s="37">
        <f t="shared" si="11"/>
        <v>386000</v>
      </c>
      <c r="K89" s="37">
        <v>386000</v>
      </c>
      <c r="L89" s="38" t="s">
        <v>27</v>
      </c>
      <c r="M89" s="39">
        <f t="shared" si="7"/>
        <v>118.40490797546012</v>
      </c>
      <c r="N89" s="6"/>
    </row>
    <row r="90" spans="1:14" ht="38.25" hidden="1" customHeight="1" x14ac:dyDescent="0.25">
      <c r="A90" s="35">
        <v>13506</v>
      </c>
      <c r="B90" s="36" t="s">
        <v>121</v>
      </c>
      <c r="C90" s="35"/>
      <c r="D90" s="37">
        <f t="shared" si="9"/>
        <v>0</v>
      </c>
      <c r="E90" s="37">
        <v>0</v>
      </c>
      <c r="F90" s="37" t="s">
        <v>27</v>
      </c>
      <c r="G90" s="37">
        <f t="shared" si="10"/>
        <v>0</v>
      </c>
      <c r="H90" s="37">
        <v>0</v>
      </c>
      <c r="I90" s="37" t="s">
        <v>27</v>
      </c>
      <c r="J90" s="37">
        <f t="shared" si="11"/>
        <v>0</v>
      </c>
      <c r="K90" s="37">
        <v>0</v>
      </c>
      <c r="L90" s="38" t="s">
        <v>27</v>
      </c>
      <c r="M90" s="39" t="e">
        <f t="shared" si="7"/>
        <v>#DIV/0!</v>
      </c>
      <c r="N90" s="6"/>
    </row>
    <row r="91" spans="1:14" ht="38.25" customHeight="1" x14ac:dyDescent="0.25">
      <c r="A91" s="35">
        <v>13507</v>
      </c>
      <c r="B91" s="36" t="s">
        <v>122</v>
      </c>
      <c r="C91" s="35"/>
      <c r="D91" s="37">
        <f t="shared" si="9"/>
        <v>0</v>
      </c>
      <c r="E91" s="37">
        <v>0</v>
      </c>
      <c r="F91" s="37" t="s">
        <v>27</v>
      </c>
      <c r="G91" s="37">
        <f t="shared" si="10"/>
        <v>6826312</v>
      </c>
      <c r="H91" s="37">
        <v>6826312</v>
      </c>
      <c r="I91" s="37" t="s">
        <v>27</v>
      </c>
      <c r="J91" s="37">
        <f t="shared" si="11"/>
        <v>3507300</v>
      </c>
      <c r="K91" s="37">
        <v>3507300</v>
      </c>
      <c r="L91" s="38" t="s">
        <v>27</v>
      </c>
      <c r="M91" s="39">
        <f t="shared" si="7"/>
        <v>51.379134150328902</v>
      </c>
      <c r="N91" s="6"/>
    </row>
    <row r="92" spans="1:14" ht="102" hidden="1" customHeight="1" x14ac:dyDescent="0.25">
      <c r="A92" s="35">
        <v>13508</v>
      </c>
      <c r="B92" s="36" t="s">
        <v>123</v>
      </c>
      <c r="C92" s="35"/>
      <c r="D92" s="37">
        <f t="shared" si="9"/>
        <v>0</v>
      </c>
      <c r="E92" s="37">
        <v>0</v>
      </c>
      <c r="F92" s="37" t="s">
        <v>27</v>
      </c>
      <c r="G92" s="37">
        <f t="shared" si="10"/>
        <v>0</v>
      </c>
      <c r="H92" s="37">
        <v>0</v>
      </c>
      <c r="I92" s="37" t="s">
        <v>27</v>
      </c>
      <c r="J92" s="37">
        <f t="shared" si="11"/>
        <v>0</v>
      </c>
      <c r="K92" s="37">
        <v>0</v>
      </c>
      <c r="L92" s="38" t="s">
        <v>27</v>
      </c>
      <c r="M92" s="39" t="e">
        <f t="shared" si="7"/>
        <v>#DIV/0!</v>
      </c>
      <c r="N92" s="6"/>
    </row>
    <row r="93" spans="1:14" ht="15" hidden="1" customHeight="1" x14ac:dyDescent="0.25">
      <c r="A93" s="35">
        <v>13509</v>
      </c>
      <c r="B93" s="36" t="s">
        <v>124</v>
      </c>
      <c r="C93" s="35"/>
      <c r="D93" s="37">
        <f t="shared" si="9"/>
        <v>0</v>
      </c>
      <c r="E93" s="37">
        <v>0</v>
      </c>
      <c r="F93" s="37" t="s">
        <v>27</v>
      </c>
      <c r="G93" s="37">
        <f t="shared" si="10"/>
        <v>0</v>
      </c>
      <c r="H93" s="37">
        <v>0</v>
      </c>
      <c r="I93" s="37" t="s">
        <v>27</v>
      </c>
      <c r="J93" s="37">
        <f t="shared" si="11"/>
        <v>0</v>
      </c>
      <c r="K93" s="37">
        <v>0</v>
      </c>
      <c r="L93" s="38" t="s">
        <v>27</v>
      </c>
      <c r="M93" s="39" t="e">
        <f t="shared" si="7"/>
        <v>#DIV/0!</v>
      </c>
      <c r="N93" s="6"/>
    </row>
    <row r="94" spans="1:14" ht="63.75" customHeight="1" x14ac:dyDescent="0.25">
      <c r="A94" s="35">
        <v>13510</v>
      </c>
      <c r="B94" s="36" t="s">
        <v>125</v>
      </c>
      <c r="C94" s="35"/>
      <c r="D94" s="37">
        <f t="shared" si="9"/>
        <v>0</v>
      </c>
      <c r="E94" s="37">
        <v>0</v>
      </c>
      <c r="F94" s="37" t="s">
        <v>27</v>
      </c>
      <c r="G94" s="37">
        <f t="shared" si="10"/>
        <v>800000</v>
      </c>
      <c r="H94" s="37">
        <v>800000</v>
      </c>
      <c r="I94" s="37" t="s">
        <v>27</v>
      </c>
      <c r="J94" s="37">
        <f t="shared" si="11"/>
        <v>470640</v>
      </c>
      <c r="K94" s="37">
        <v>470640</v>
      </c>
      <c r="L94" s="38" t="s">
        <v>27</v>
      </c>
      <c r="M94" s="39">
        <f t="shared" si="7"/>
        <v>58.83</v>
      </c>
      <c r="N94" s="6"/>
    </row>
    <row r="95" spans="1:14" ht="102" hidden="1" customHeight="1" x14ac:dyDescent="0.25">
      <c r="A95" s="35">
        <v>13511</v>
      </c>
      <c r="B95" s="36" t="s">
        <v>126</v>
      </c>
      <c r="C95" s="35"/>
      <c r="D95" s="37">
        <f t="shared" si="9"/>
        <v>0</v>
      </c>
      <c r="E95" s="37">
        <v>0</v>
      </c>
      <c r="F95" s="37" t="s">
        <v>27</v>
      </c>
      <c r="G95" s="37">
        <f t="shared" si="10"/>
        <v>0</v>
      </c>
      <c r="H95" s="37">
        <v>0</v>
      </c>
      <c r="I95" s="37" t="s">
        <v>27</v>
      </c>
      <c r="J95" s="37">
        <f t="shared" si="11"/>
        <v>0</v>
      </c>
      <c r="K95" s="37">
        <v>0</v>
      </c>
      <c r="L95" s="38" t="s">
        <v>27</v>
      </c>
      <c r="M95" s="39" t="e">
        <f t="shared" si="7"/>
        <v>#DIV/0!</v>
      </c>
      <c r="N95" s="6"/>
    </row>
    <row r="96" spans="1:14" ht="51" hidden="1" customHeight="1" x14ac:dyDescent="0.25">
      <c r="A96" s="35">
        <v>13512</v>
      </c>
      <c r="B96" s="36" t="s">
        <v>127</v>
      </c>
      <c r="C96" s="35"/>
      <c r="D96" s="37">
        <f t="shared" si="9"/>
        <v>0</v>
      </c>
      <c r="E96" s="37">
        <v>0</v>
      </c>
      <c r="F96" s="37" t="s">
        <v>27</v>
      </c>
      <c r="G96" s="37">
        <f t="shared" si="10"/>
        <v>0</v>
      </c>
      <c r="H96" s="37">
        <v>0</v>
      </c>
      <c r="I96" s="37" t="s">
        <v>27</v>
      </c>
      <c r="J96" s="37">
        <f t="shared" si="11"/>
        <v>0</v>
      </c>
      <c r="K96" s="37">
        <v>0</v>
      </c>
      <c r="L96" s="38" t="s">
        <v>27</v>
      </c>
      <c r="M96" s="39" t="e">
        <f t="shared" si="7"/>
        <v>#DIV/0!</v>
      </c>
      <c r="N96" s="6"/>
    </row>
    <row r="97" spans="1:14" ht="38.25" customHeight="1" x14ac:dyDescent="0.25">
      <c r="A97" s="35">
        <v>13513</v>
      </c>
      <c r="B97" s="36" t="s">
        <v>128</v>
      </c>
      <c r="C97" s="35"/>
      <c r="D97" s="37">
        <f t="shared" si="9"/>
        <v>0</v>
      </c>
      <c r="E97" s="37">
        <v>0</v>
      </c>
      <c r="F97" s="37" t="s">
        <v>27</v>
      </c>
      <c r="G97" s="37">
        <f t="shared" si="10"/>
        <v>3702000</v>
      </c>
      <c r="H97" s="37">
        <v>3702000</v>
      </c>
      <c r="I97" s="37" t="s">
        <v>27</v>
      </c>
      <c r="J97" s="37">
        <f t="shared" si="11"/>
        <v>2341200</v>
      </c>
      <c r="K97" s="37">
        <v>2341200</v>
      </c>
      <c r="L97" s="38" t="s">
        <v>27</v>
      </c>
      <c r="M97" s="39">
        <f t="shared" si="7"/>
        <v>63.241491085899511</v>
      </c>
      <c r="N97" s="6"/>
    </row>
    <row r="98" spans="1:14" ht="76.5" hidden="1" customHeight="1" x14ac:dyDescent="0.25">
      <c r="A98" s="35">
        <v>13514</v>
      </c>
      <c r="B98" s="36" t="s">
        <v>129</v>
      </c>
      <c r="C98" s="35"/>
      <c r="D98" s="37">
        <f t="shared" si="9"/>
        <v>0</v>
      </c>
      <c r="E98" s="37">
        <v>0</v>
      </c>
      <c r="F98" s="37" t="s">
        <v>27</v>
      </c>
      <c r="G98" s="37">
        <f t="shared" si="10"/>
        <v>0</v>
      </c>
      <c r="H98" s="37">
        <v>0</v>
      </c>
      <c r="I98" s="37" t="s">
        <v>27</v>
      </c>
      <c r="J98" s="37">
        <f t="shared" si="11"/>
        <v>0</v>
      </c>
      <c r="K98" s="37">
        <v>0</v>
      </c>
      <c r="L98" s="38" t="s">
        <v>27</v>
      </c>
      <c r="M98" s="39" t="e">
        <f t="shared" si="7"/>
        <v>#DIV/0!</v>
      </c>
      <c r="N98" s="6"/>
    </row>
    <row r="99" spans="1:14" ht="102" hidden="1" customHeight="1" x14ac:dyDescent="0.25">
      <c r="A99" s="35">
        <v>13515</v>
      </c>
      <c r="B99" s="36" t="s">
        <v>130</v>
      </c>
      <c r="C99" s="35"/>
      <c r="D99" s="37">
        <f t="shared" si="9"/>
        <v>0</v>
      </c>
      <c r="E99" s="37">
        <v>0</v>
      </c>
      <c r="F99" s="37" t="s">
        <v>27</v>
      </c>
      <c r="G99" s="37">
        <f t="shared" si="10"/>
        <v>0</v>
      </c>
      <c r="H99" s="37">
        <v>0</v>
      </c>
      <c r="I99" s="37" t="s">
        <v>27</v>
      </c>
      <c r="J99" s="37">
        <f t="shared" si="11"/>
        <v>0</v>
      </c>
      <c r="K99" s="37">
        <v>0</v>
      </c>
      <c r="L99" s="38" t="s">
        <v>27</v>
      </c>
      <c r="M99" s="39" t="e">
        <f t="shared" si="7"/>
        <v>#DIV/0!</v>
      </c>
      <c r="N99" s="6"/>
    </row>
    <row r="100" spans="1:14" ht="63.75" hidden="1" customHeight="1" x14ac:dyDescent="0.25">
      <c r="A100" s="35">
        <v>13516</v>
      </c>
      <c r="B100" s="36" t="s">
        <v>131</v>
      </c>
      <c r="C100" s="35"/>
      <c r="D100" s="37">
        <f t="shared" si="9"/>
        <v>0</v>
      </c>
      <c r="E100" s="37">
        <v>0</v>
      </c>
      <c r="F100" s="37" t="s">
        <v>27</v>
      </c>
      <c r="G100" s="37">
        <f t="shared" si="10"/>
        <v>0</v>
      </c>
      <c r="H100" s="37">
        <v>0</v>
      </c>
      <c r="I100" s="37" t="s">
        <v>27</v>
      </c>
      <c r="J100" s="37">
        <f t="shared" si="11"/>
        <v>0</v>
      </c>
      <c r="K100" s="37">
        <v>0</v>
      </c>
      <c r="L100" s="38" t="s">
        <v>27</v>
      </c>
      <c r="M100" s="39" t="e">
        <f t="shared" ref="M100:M119" si="12">+J100*100/G100</f>
        <v>#DIV/0!</v>
      </c>
      <c r="N100" s="6"/>
    </row>
    <row r="101" spans="1:14" ht="102" hidden="1" customHeight="1" x14ac:dyDescent="0.25">
      <c r="A101" s="35">
        <v>13517</v>
      </c>
      <c r="B101" s="36" t="s">
        <v>132</v>
      </c>
      <c r="C101" s="35"/>
      <c r="D101" s="37">
        <f t="shared" si="9"/>
        <v>0</v>
      </c>
      <c r="E101" s="37">
        <v>0</v>
      </c>
      <c r="F101" s="37" t="s">
        <v>27</v>
      </c>
      <c r="G101" s="37">
        <f t="shared" si="10"/>
        <v>0</v>
      </c>
      <c r="H101" s="37">
        <v>0</v>
      </c>
      <c r="I101" s="37" t="s">
        <v>27</v>
      </c>
      <c r="J101" s="37">
        <f t="shared" si="11"/>
        <v>0</v>
      </c>
      <c r="K101" s="37">
        <v>0</v>
      </c>
      <c r="L101" s="38" t="s">
        <v>27</v>
      </c>
      <c r="M101" s="39" t="e">
        <f t="shared" si="12"/>
        <v>#DIV/0!</v>
      </c>
      <c r="N101" s="6"/>
    </row>
    <row r="102" spans="1:14" ht="25.5" hidden="1" customHeight="1" x14ac:dyDescent="0.25">
      <c r="A102" s="35">
        <v>13518</v>
      </c>
      <c r="B102" s="36" t="s">
        <v>133</v>
      </c>
      <c r="C102" s="35"/>
      <c r="D102" s="37">
        <f t="shared" si="9"/>
        <v>0</v>
      </c>
      <c r="E102" s="37">
        <v>0</v>
      </c>
      <c r="F102" s="37" t="s">
        <v>27</v>
      </c>
      <c r="G102" s="37">
        <f t="shared" si="10"/>
        <v>0</v>
      </c>
      <c r="H102" s="37">
        <v>0</v>
      </c>
      <c r="I102" s="37" t="s">
        <v>27</v>
      </c>
      <c r="J102" s="37">
        <f t="shared" si="11"/>
        <v>0</v>
      </c>
      <c r="K102" s="37">
        <v>0</v>
      </c>
      <c r="L102" s="38" t="s">
        <v>27</v>
      </c>
      <c r="M102" s="39" t="e">
        <f t="shared" si="12"/>
        <v>#DIV/0!</v>
      </c>
      <c r="N102" s="6"/>
    </row>
    <row r="103" spans="1:14" ht="25.5" hidden="1" customHeight="1" x14ac:dyDescent="0.25">
      <c r="A103" s="35">
        <v>13519</v>
      </c>
      <c r="B103" s="36" t="s">
        <v>134</v>
      </c>
      <c r="C103" s="35"/>
      <c r="D103" s="37">
        <f t="shared" si="9"/>
        <v>0</v>
      </c>
      <c r="E103" s="37">
        <v>0</v>
      </c>
      <c r="F103" s="37" t="s">
        <v>27</v>
      </c>
      <c r="G103" s="37">
        <f t="shared" si="10"/>
        <v>0</v>
      </c>
      <c r="H103" s="37">
        <v>0</v>
      </c>
      <c r="I103" s="37" t="s">
        <v>27</v>
      </c>
      <c r="J103" s="37">
        <f t="shared" si="11"/>
        <v>0</v>
      </c>
      <c r="K103" s="37">
        <v>0</v>
      </c>
      <c r="L103" s="38" t="s">
        <v>27</v>
      </c>
      <c r="M103" s="39" t="e">
        <f t="shared" si="12"/>
        <v>#DIV/0!</v>
      </c>
      <c r="N103" s="6"/>
    </row>
    <row r="104" spans="1:14" ht="15" hidden="1" customHeight="1" x14ac:dyDescent="0.25">
      <c r="A104" s="35">
        <v>13520</v>
      </c>
      <c r="B104" s="36" t="s">
        <v>135</v>
      </c>
      <c r="C104" s="35"/>
      <c r="D104" s="37">
        <f t="shared" si="9"/>
        <v>0</v>
      </c>
      <c r="E104" s="37">
        <v>0</v>
      </c>
      <c r="F104" s="37" t="s">
        <v>27</v>
      </c>
      <c r="G104" s="37">
        <f t="shared" si="10"/>
        <v>0</v>
      </c>
      <c r="H104" s="37">
        <v>0</v>
      </c>
      <c r="I104" s="37" t="s">
        <v>27</v>
      </c>
      <c r="J104" s="37">
        <f t="shared" si="11"/>
        <v>0</v>
      </c>
      <c r="K104" s="37">
        <v>0</v>
      </c>
      <c r="L104" s="38" t="s">
        <v>27</v>
      </c>
      <c r="M104" s="39" t="e">
        <f t="shared" si="12"/>
        <v>#DIV/0!</v>
      </c>
      <c r="N104" s="6"/>
    </row>
    <row r="105" spans="1:14" ht="51" hidden="1" customHeight="1" x14ac:dyDescent="0.25">
      <c r="A105" s="35">
        <v>1352</v>
      </c>
      <c r="B105" s="36" t="s">
        <v>136</v>
      </c>
      <c r="C105" s="35"/>
      <c r="D105" s="37">
        <f t="shared" si="9"/>
        <v>0</v>
      </c>
      <c r="E105" s="37">
        <v>0</v>
      </c>
      <c r="F105" s="37" t="s">
        <v>27</v>
      </c>
      <c r="G105" s="37">
        <f t="shared" si="10"/>
        <v>0</v>
      </c>
      <c r="H105" s="37">
        <v>0</v>
      </c>
      <c r="I105" s="37" t="s">
        <v>27</v>
      </c>
      <c r="J105" s="37">
        <f t="shared" si="11"/>
        <v>0</v>
      </c>
      <c r="K105" s="37">
        <v>0</v>
      </c>
      <c r="L105" s="38" t="s">
        <v>27</v>
      </c>
      <c r="M105" s="39" t="e">
        <f t="shared" si="12"/>
        <v>#DIV/0!</v>
      </c>
      <c r="N105" s="6"/>
    </row>
    <row r="106" spans="1:14" ht="25.5" hidden="1" customHeight="1" x14ac:dyDescent="0.25">
      <c r="A106" s="35">
        <v>1353</v>
      </c>
      <c r="B106" s="36" t="s">
        <v>137</v>
      </c>
      <c r="C106" s="35"/>
      <c r="D106" s="37">
        <f t="shared" si="9"/>
        <v>0</v>
      </c>
      <c r="E106" s="37">
        <v>0</v>
      </c>
      <c r="F106" s="37" t="s">
        <v>27</v>
      </c>
      <c r="G106" s="37">
        <f t="shared" si="10"/>
        <v>0</v>
      </c>
      <c r="H106" s="37">
        <v>0</v>
      </c>
      <c r="I106" s="37" t="s">
        <v>27</v>
      </c>
      <c r="J106" s="37">
        <f t="shared" si="11"/>
        <v>0</v>
      </c>
      <c r="K106" s="37">
        <v>0</v>
      </c>
      <c r="L106" s="38" t="s">
        <v>27</v>
      </c>
      <c r="M106" s="39" t="e">
        <f t="shared" si="12"/>
        <v>#DIV/0!</v>
      </c>
      <c r="N106" s="6"/>
    </row>
    <row r="107" spans="1:14" ht="25.5" customHeight="1" x14ac:dyDescent="0.25">
      <c r="A107" s="35">
        <v>1360</v>
      </c>
      <c r="B107" s="36" t="s">
        <v>138</v>
      </c>
      <c r="C107" s="35" t="s">
        <v>139</v>
      </c>
      <c r="D107" s="37">
        <f>SUM(D108,D109)</f>
        <v>0</v>
      </c>
      <c r="E107" s="37">
        <f>SUM(E108,E109)</f>
        <v>0</v>
      </c>
      <c r="F107" s="37" t="s">
        <v>27</v>
      </c>
      <c r="G107" s="37">
        <f>SUM(G108,G109)</f>
        <v>100000</v>
      </c>
      <c r="H107" s="37">
        <f>SUM(H108,H109)</f>
        <v>100000</v>
      </c>
      <c r="I107" s="37" t="s">
        <v>27</v>
      </c>
      <c r="J107" s="37">
        <f>SUM(J108,J109)</f>
        <v>100000</v>
      </c>
      <c r="K107" s="37">
        <f>SUM(K108,K109)</f>
        <v>100000</v>
      </c>
      <c r="L107" s="38" t="s">
        <v>27</v>
      </c>
      <c r="M107" s="39">
        <f t="shared" si="12"/>
        <v>100</v>
      </c>
      <c r="N107" s="6"/>
    </row>
    <row r="108" spans="1:14" ht="63.75" customHeight="1" x14ac:dyDescent="0.25">
      <c r="A108" s="35">
        <v>1361</v>
      </c>
      <c r="B108" s="36" t="s">
        <v>140</v>
      </c>
      <c r="C108" s="35"/>
      <c r="D108" s="37">
        <f>SUM(E108,F108)</f>
        <v>0</v>
      </c>
      <c r="E108" s="37">
        <v>0</v>
      </c>
      <c r="F108" s="37" t="s">
        <v>27</v>
      </c>
      <c r="G108" s="37">
        <f>SUM(H108,I108)</f>
        <v>100000</v>
      </c>
      <c r="H108" s="37">
        <v>100000</v>
      </c>
      <c r="I108" s="37" t="s">
        <v>27</v>
      </c>
      <c r="J108" s="37">
        <f>SUM(K108,L108)</f>
        <v>100000</v>
      </c>
      <c r="K108" s="37">
        <v>100000</v>
      </c>
      <c r="L108" s="38" t="s">
        <v>27</v>
      </c>
      <c r="M108" s="39">
        <f t="shared" si="12"/>
        <v>100</v>
      </c>
      <c r="N108" s="6"/>
    </row>
    <row r="109" spans="1:14" ht="51" hidden="1" customHeight="1" x14ac:dyDescent="0.25">
      <c r="A109" s="35">
        <v>1362</v>
      </c>
      <c r="B109" s="36" t="s">
        <v>141</v>
      </c>
      <c r="C109" s="35"/>
      <c r="D109" s="37">
        <f>SUM(E109,F109)</f>
        <v>0</v>
      </c>
      <c r="E109" s="37">
        <v>0</v>
      </c>
      <c r="F109" s="37" t="s">
        <v>27</v>
      </c>
      <c r="G109" s="37">
        <f>SUM(H109,I109)</f>
        <v>0</v>
      </c>
      <c r="H109" s="37">
        <v>0</v>
      </c>
      <c r="I109" s="37" t="s">
        <v>27</v>
      </c>
      <c r="J109" s="37">
        <f>SUM(K109,L109)</f>
        <v>0</v>
      </c>
      <c r="K109" s="37">
        <v>0</v>
      </c>
      <c r="L109" s="38" t="s">
        <v>27</v>
      </c>
      <c r="M109" s="39" t="e">
        <f t="shared" si="12"/>
        <v>#DIV/0!</v>
      </c>
      <c r="N109" s="6"/>
    </row>
    <row r="110" spans="1:14" ht="25.5" hidden="1" customHeight="1" x14ac:dyDescent="0.25">
      <c r="A110" s="35">
        <v>1370</v>
      </c>
      <c r="B110" s="36" t="s">
        <v>142</v>
      </c>
      <c r="C110" s="35" t="s">
        <v>143</v>
      </c>
      <c r="D110" s="37">
        <f>SUM(D111,D112)</f>
        <v>0</v>
      </c>
      <c r="E110" s="37">
        <f>SUM(E111,E112)</f>
        <v>0</v>
      </c>
      <c r="F110" s="37" t="s">
        <v>27</v>
      </c>
      <c r="G110" s="37">
        <f>SUM(G111,G112)</f>
        <v>0</v>
      </c>
      <c r="H110" s="37">
        <f>SUM(H111,H112)</f>
        <v>0</v>
      </c>
      <c r="I110" s="37" t="s">
        <v>27</v>
      </c>
      <c r="J110" s="37">
        <f>SUM(J111,J112)</f>
        <v>0</v>
      </c>
      <c r="K110" s="37">
        <f>SUM(K111,K112)</f>
        <v>0</v>
      </c>
      <c r="L110" s="38" t="s">
        <v>27</v>
      </c>
      <c r="M110" s="39" t="e">
        <f t="shared" si="12"/>
        <v>#DIV/0!</v>
      </c>
      <c r="N110" s="6"/>
    </row>
    <row r="111" spans="1:14" ht="89.25" hidden="1" customHeight="1" x14ac:dyDescent="0.25">
      <c r="A111" s="35">
        <v>1371</v>
      </c>
      <c r="B111" s="36" t="s">
        <v>144</v>
      </c>
      <c r="C111" s="35"/>
      <c r="D111" s="37">
        <f>SUM(E111,F111)</f>
        <v>0</v>
      </c>
      <c r="E111" s="37">
        <v>0</v>
      </c>
      <c r="F111" s="37" t="s">
        <v>27</v>
      </c>
      <c r="G111" s="37">
        <f>SUM(H111,I111)</f>
        <v>0</v>
      </c>
      <c r="H111" s="37">
        <v>0</v>
      </c>
      <c r="I111" s="37" t="s">
        <v>27</v>
      </c>
      <c r="J111" s="37">
        <f>SUM(K111,L111)</f>
        <v>0</v>
      </c>
      <c r="K111" s="37">
        <v>0</v>
      </c>
      <c r="L111" s="38" t="s">
        <v>27</v>
      </c>
      <c r="M111" s="39" t="e">
        <f t="shared" si="12"/>
        <v>#DIV/0!</v>
      </c>
      <c r="N111" s="6"/>
    </row>
    <row r="112" spans="1:14" ht="89.25" hidden="1" customHeight="1" x14ac:dyDescent="0.25">
      <c r="A112" s="35">
        <v>1372</v>
      </c>
      <c r="B112" s="36" t="s">
        <v>145</v>
      </c>
      <c r="C112" s="35"/>
      <c r="D112" s="37">
        <f>SUM(E112,F112)</f>
        <v>0</v>
      </c>
      <c r="E112" s="37">
        <v>0</v>
      </c>
      <c r="F112" s="37" t="s">
        <v>27</v>
      </c>
      <c r="G112" s="37">
        <f>SUM(H112,I112)</f>
        <v>0</v>
      </c>
      <c r="H112" s="37">
        <v>0</v>
      </c>
      <c r="I112" s="37" t="s">
        <v>27</v>
      </c>
      <c r="J112" s="37">
        <f>SUM(K112,L112)</f>
        <v>0</v>
      </c>
      <c r="K112" s="37">
        <v>0</v>
      </c>
      <c r="L112" s="38" t="s">
        <v>27</v>
      </c>
      <c r="M112" s="39" t="e">
        <f t="shared" si="12"/>
        <v>#DIV/0!</v>
      </c>
      <c r="N112" s="6"/>
    </row>
    <row r="113" spans="1:14" ht="25.5" customHeight="1" x14ac:dyDescent="0.25">
      <c r="A113" s="35">
        <v>1380</v>
      </c>
      <c r="B113" s="36" t="s">
        <v>146</v>
      </c>
      <c r="C113" s="35" t="s">
        <v>147</v>
      </c>
      <c r="D113" s="37">
        <f>SUM(D114,D115)</f>
        <v>0</v>
      </c>
      <c r="E113" s="37" t="s">
        <v>27</v>
      </c>
      <c r="F113" s="37">
        <f>SUM(F114,F115)</f>
        <v>0</v>
      </c>
      <c r="G113" s="37">
        <f>SUM(G114,G115)</f>
        <v>15207200</v>
      </c>
      <c r="H113" s="37" t="s">
        <v>27</v>
      </c>
      <c r="I113" s="37">
        <f>SUM(I114,I115)</f>
        <v>15207200</v>
      </c>
      <c r="J113" s="37">
        <f>SUM(J114,J115)</f>
        <v>15207200</v>
      </c>
      <c r="K113" s="37" t="s">
        <v>27</v>
      </c>
      <c r="L113" s="38">
        <f>SUM(L114,L115)</f>
        <v>15207200</v>
      </c>
      <c r="M113" s="39">
        <f t="shared" si="12"/>
        <v>100</v>
      </c>
      <c r="N113" s="6"/>
    </row>
    <row r="114" spans="1:14" ht="89.25" hidden="1" customHeight="1" x14ac:dyDescent="0.25">
      <c r="A114" s="35">
        <v>1381</v>
      </c>
      <c r="B114" s="36" t="s">
        <v>148</v>
      </c>
      <c r="C114" s="35"/>
      <c r="D114" s="37">
        <f>SUM(E114,F114)</f>
        <v>0</v>
      </c>
      <c r="E114" s="37" t="s">
        <v>27</v>
      </c>
      <c r="F114" s="37">
        <v>0</v>
      </c>
      <c r="G114" s="37">
        <f>SUM(H114,I114)</f>
        <v>0</v>
      </c>
      <c r="H114" s="37" t="s">
        <v>27</v>
      </c>
      <c r="I114" s="37">
        <v>0</v>
      </c>
      <c r="J114" s="37">
        <f>SUM(K114,L114)</f>
        <v>0</v>
      </c>
      <c r="K114" s="37" t="s">
        <v>27</v>
      </c>
      <c r="L114" s="38">
        <v>0</v>
      </c>
      <c r="M114" s="39" t="e">
        <f t="shared" si="12"/>
        <v>#DIV/0!</v>
      </c>
      <c r="N114" s="6"/>
    </row>
    <row r="115" spans="1:14" ht="89.25" customHeight="1" x14ac:dyDescent="0.25">
      <c r="A115" s="35">
        <v>1382</v>
      </c>
      <c r="B115" s="36" t="s">
        <v>149</v>
      </c>
      <c r="C115" s="35"/>
      <c r="D115" s="37">
        <f>SUM(E115,F115)</f>
        <v>0</v>
      </c>
      <c r="E115" s="37" t="s">
        <v>27</v>
      </c>
      <c r="F115" s="37">
        <v>0</v>
      </c>
      <c r="G115" s="37">
        <f>SUM(H115,I115)</f>
        <v>15207200</v>
      </c>
      <c r="H115" s="37" t="s">
        <v>27</v>
      </c>
      <c r="I115" s="37">
        <v>15207200</v>
      </c>
      <c r="J115" s="37">
        <f>SUM(K115,L115)</f>
        <v>15207200</v>
      </c>
      <c r="K115" s="37" t="s">
        <v>27</v>
      </c>
      <c r="L115" s="38">
        <v>15207200</v>
      </c>
      <c r="M115" s="39">
        <f t="shared" si="12"/>
        <v>100</v>
      </c>
      <c r="N115" s="6"/>
    </row>
    <row r="116" spans="1:14" ht="25.5" customHeight="1" x14ac:dyDescent="0.25">
      <c r="A116" s="35">
        <v>1390</v>
      </c>
      <c r="B116" s="36" t="s">
        <v>150</v>
      </c>
      <c r="C116" s="35" t="s">
        <v>151</v>
      </c>
      <c r="D116" s="37">
        <f>SUM(D117,D119)</f>
        <v>0</v>
      </c>
      <c r="E116" s="37">
        <f>SUM(E117:E119)</f>
        <v>0</v>
      </c>
      <c r="F116" s="37">
        <f>SUM(F117:F119)</f>
        <v>0</v>
      </c>
      <c r="G116" s="37">
        <f>SUM(G117,G119)</f>
        <v>22855119</v>
      </c>
      <c r="H116" s="37">
        <f>SUM(H117:H119)</f>
        <v>22855119</v>
      </c>
      <c r="I116" s="37">
        <f>SUM(I117:I119)</f>
        <v>28000000</v>
      </c>
      <c r="J116" s="37">
        <f>SUM(J117,J119)</f>
        <v>21456752</v>
      </c>
      <c r="K116" s="37">
        <f>SUM(K117:K119)</f>
        <v>21456752</v>
      </c>
      <c r="L116" s="38">
        <f>SUM(L117:L119)</f>
        <v>28000000</v>
      </c>
      <c r="M116" s="39">
        <f t="shared" si="12"/>
        <v>93.881602629152795</v>
      </c>
      <c r="N116" s="6"/>
    </row>
    <row r="117" spans="1:14" ht="38.25" hidden="1" customHeight="1" x14ac:dyDescent="0.25">
      <c r="A117" s="35">
        <v>1391</v>
      </c>
      <c r="B117" s="36" t="s">
        <v>152</v>
      </c>
      <c r="C117" s="35"/>
      <c r="D117" s="37">
        <f>SUM(E117,F117)</f>
        <v>0</v>
      </c>
      <c r="E117" s="37" t="s">
        <v>27</v>
      </c>
      <c r="F117" s="37">
        <v>0</v>
      </c>
      <c r="G117" s="37">
        <f>SUM(H117,I117)</f>
        <v>0</v>
      </c>
      <c r="H117" s="37" t="s">
        <v>27</v>
      </c>
      <c r="I117" s="37">
        <v>0</v>
      </c>
      <c r="J117" s="37">
        <f>SUM(K117,L117)</f>
        <v>0</v>
      </c>
      <c r="K117" s="37" t="s">
        <v>27</v>
      </c>
      <c r="L117" s="38">
        <v>0</v>
      </c>
      <c r="M117" s="39" t="e">
        <f t="shared" si="12"/>
        <v>#DIV/0!</v>
      </c>
      <c r="N117" s="6"/>
    </row>
    <row r="118" spans="1:14" ht="38.25" customHeight="1" x14ac:dyDescent="0.25">
      <c r="A118" s="35">
        <v>1392</v>
      </c>
      <c r="B118" s="36" t="s">
        <v>153</v>
      </c>
      <c r="C118" s="35"/>
      <c r="D118" s="37">
        <f>SUM(E118,F118)</f>
        <v>0</v>
      </c>
      <c r="E118" s="37" t="s">
        <v>27</v>
      </c>
      <c r="F118" s="37">
        <v>0</v>
      </c>
      <c r="G118" s="37">
        <f>SUM(H118,I118)</f>
        <v>28000000</v>
      </c>
      <c r="H118" s="37" t="s">
        <v>27</v>
      </c>
      <c r="I118" s="37">
        <v>28000000</v>
      </c>
      <c r="J118" s="37">
        <f>SUM(K118,L118)</f>
        <v>28000000</v>
      </c>
      <c r="K118" s="37" t="s">
        <v>27</v>
      </c>
      <c r="L118" s="38">
        <v>28000000</v>
      </c>
      <c r="M118" s="39">
        <f t="shared" si="12"/>
        <v>100</v>
      </c>
      <c r="N118" s="6"/>
    </row>
    <row r="119" spans="1:14" ht="38.25" customHeight="1" x14ac:dyDescent="0.25">
      <c r="A119" s="35">
        <v>1393</v>
      </c>
      <c r="B119" s="36" t="s">
        <v>154</v>
      </c>
      <c r="C119" s="35"/>
      <c r="D119" s="37">
        <f>SUM(E119,F119)</f>
        <v>0</v>
      </c>
      <c r="E119" s="37">
        <v>0</v>
      </c>
      <c r="F119" s="37">
        <v>0</v>
      </c>
      <c r="G119" s="37">
        <f>SUM(H119,I119)</f>
        <v>22855119</v>
      </c>
      <c r="H119" s="37">
        <v>22855119</v>
      </c>
      <c r="I119" s="37">
        <v>0</v>
      </c>
      <c r="J119" s="37">
        <f>SUM(K119,L119)</f>
        <v>21456752</v>
      </c>
      <c r="K119" s="37">
        <v>21456752</v>
      </c>
      <c r="L119" s="38">
        <v>0</v>
      </c>
      <c r="M119" s="39">
        <f t="shared" si="12"/>
        <v>93.881602629152795</v>
      </c>
      <c r="N119" s="6"/>
    </row>
    <row r="120" spans="1:14" ht="15" customHeight="1" x14ac:dyDescent="0.25">
      <c r="M120" s="9"/>
    </row>
  </sheetData>
  <mergeCells count="17">
    <mergeCell ref="M9:M11"/>
    <mergeCell ref="E10:F10"/>
    <mergeCell ref="H10:I10"/>
    <mergeCell ref="K10:L10"/>
    <mergeCell ref="A7:K7"/>
    <mergeCell ref="A9:A10"/>
    <mergeCell ref="B9:B11"/>
    <mergeCell ref="C9:C11"/>
    <mergeCell ref="D9:F9"/>
    <mergeCell ref="G9:I9"/>
    <mergeCell ref="J9:L9"/>
    <mergeCell ref="I1:M1"/>
    <mergeCell ref="I2:M2"/>
    <mergeCell ref="I3:M3"/>
    <mergeCell ref="A4:K4"/>
    <mergeCell ref="A5:K5"/>
    <mergeCell ref="A6:L6"/>
  </mergeCells>
  <pageMargins left="7.2916666666666668E-3" right="7.2916666666666668E-3" top="9.4791666666666663E-2" bottom="5.1041666666666666E-2" header="0.3" footer="0.3"/>
  <pageSetup paperSize="9" scale="7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zoomScaleSheetLayoutView="100" workbookViewId="0">
      <selection activeCell="K1" sqref="K1:O3"/>
    </sheetView>
  </sheetViews>
  <sheetFormatPr defaultRowHeight="15" customHeight="1" x14ac:dyDescent="0.25"/>
  <cols>
    <col min="1" max="1" width="7.5703125" style="1" customWidth="1"/>
    <col min="2" max="2" width="30.85546875" style="1" customWidth="1"/>
    <col min="3" max="5" width="6.85546875" style="1" customWidth="1"/>
    <col min="6" max="8" width="10.42578125" style="1" customWidth="1"/>
    <col min="9" max="10" width="14.42578125" style="1" customWidth="1"/>
    <col min="11" max="11" width="13" style="1" customWidth="1"/>
    <col min="12" max="14" width="13.7109375" style="1" customWidth="1"/>
    <col min="15" max="16384" width="9.140625" style="1"/>
  </cols>
  <sheetData>
    <row r="1" spans="1:16" s="46" customFormat="1" ht="15" customHeight="1" x14ac:dyDescent="0.25">
      <c r="J1" s="2"/>
      <c r="K1" s="47" t="s">
        <v>155</v>
      </c>
      <c r="L1" s="49"/>
      <c r="M1" s="49"/>
      <c r="N1" s="49"/>
      <c r="O1" s="48"/>
      <c r="P1" s="50"/>
    </row>
    <row r="2" spans="1:16" s="46" customFormat="1" ht="15" customHeight="1" x14ac:dyDescent="0.25">
      <c r="J2" s="2"/>
      <c r="K2" s="47" t="s">
        <v>1</v>
      </c>
      <c r="L2" s="49"/>
      <c r="M2" s="49"/>
      <c r="N2" s="49"/>
      <c r="O2" s="48"/>
      <c r="P2" s="50"/>
    </row>
    <row r="3" spans="1:16" s="46" customFormat="1" ht="15" customHeight="1" x14ac:dyDescent="0.25">
      <c r="J3" s="2"/>
      <c r="K3" s="47" t="s">
        <v>2</v>
      </c>
      <c r="L3" s="49"/>
      <c r="M3" s="49"/>
      <c r="N3" s="49"/>
      <c r="O3" s="48"/>
      <c r="P3" s="50"/>
    </row>
    <row r="4" spans="1:16" ht="18" customHeight="1" x14ac:dyDescent="0.2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9"/>
      <c r="N4" s="9"/>
      <c r="O4" s="9"/>
    </row>
    <row r="5" spans="1:16" ht="15" customHeight="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6" ht="15" customHeight="1" x14ac:dyDescent="0.25">
      <c r="A6" s="10" t="s">
        <v>156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6" ht="15" customHeight="1" x14ac:dyDescent="0.25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6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6" s="51" customFormat="1" ht="15" customHeight="1" x14ac:dyDescent="0.25">
      <c r="A9" s="13" t="s">
        <v>7</v>
      </c>
      <c r="B9" s="52" t="s">
        <v>157</v>
      </c>
      <c r="C9" s="13" t="s">
        <v>158</v>
      </c>
      <c r="D9" s="13" t="s">
        <v>159</v>
      </c>
      <c r="E9" s="13" t="s">
        <v>160</v>
      </c>
      <c r="F9" s="21" t="s">
        <v>10</v>
      </c>
      <c r="G9" s="23"/>
      <c r="H9" s="22"/>
      <c r="I9" s="21" t="s">
        <v>11</v>
      </c>
      <c r="J9" s="23"/>
      <c r="K9" s="22"/>
      <c r="L9" s="21" t="s">
        <v>12</v>
      </c>
      <c r="M9" s="23"/>
      <c r="N9" s="22"/>
      <c r="O9" s="24" t="s">
        <v>13</v>
      </c>
    </row>
    <row r="10" spans="1:16" s="51" customFormat="1" ht="55.5" customHeight="1" x14ac:dyDescent="0.25">
      <c r="A10" s="14"/>
      <c r="B10" s="54"/>
      <c r="C10" s="15"/>
      <c r="D10" s="15"/>
      <c r="E10" s="15"/>
      <c r="F10" s="12" t="s">
        <v>14</v>
      </c>
      <c r="G10" s="27" t="s">
        <v>161</v>
      </c>
      <c r="H10" s="28"/>
      <c r="I10" s="12" t="s">
        <v>14</v>
      </c>
      <c r="J10" s="27" t="s">
        <v>15</v>
      </c>
      <c r="K10" s="28"/>
      <c r="L10" s="20" t="s">
        <v>14</v>
      </c>
      <c r="M10" s="21" t="s">
        <v>15</v>
      </c>
      <c r="N10" s="22"/>
      <c r="O10" s="26"/>
    </row>
    <row r="11" spans="1:16" s="55" customFormat="1" ht="28.5" customHeight="1" x14ac:dyDescent="0.25">
      <c r="A11" s="12" t="s">
        <v>16</v>
      </c>
      <c r="B11" s="53"/>
      <c r="C11" s="14"/>
      <c r="D11" s="14"/>
      <c r="E11" s="14"/>
      <c r="F11" s="12" t="s">
        <v>162</v>
      </c>
      <c r="G11" s="16" t="s">
        <v>21</v>
      </c>
      <c r="H11" s="16" t="s">
        <v>163</v>
      </c>
      <c r="I11" s="12" t="s">
        <v>164</v>
      </c>
      <c r="J11" s="16" t="s">
        <v>21</v>
      </c>
      <c r="K11" s="29" t="s">
        <v>163</v>
      </c>
      <c r="L11" s="20" t="s">
        <v>165</v>
      </c>
      <c r="M11" s="29" t="s">
        <v>21</v>
      </c>
      <c r="N11" s="29" t="s">
        <v>163</v>
      </c>
      <c r="O11" s="25"/>
    </row>
    <row r="12" spans="1:16" s="55" customFormat="1" ht="15" customHeight="1" x14ac:dyDescent="0.25">
      <c r="A12" s="33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3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56"/>
    </row>
    <row r="13" spans="1:16" ht="63.75" customHeight="1" x14ac:dyDescent="0.25">
      <c r="A13" s="57">
        <v>2000</v>
      </c>
      <c r="B13" s="58" t="s">
        <v>166</v>
      </c>
      <c r="C13" s="57" t="s">
        <v>27</v>
      </c>
      <c r="D13" s="57" t="s">
        <v>27</v>
      </c>
      <c r="E13" s="57" t="s">
        <v>27</v>
      </c>
      <c r="F13" s="59">
        <f t="shared" ref="F13:N13" si="0">SUM(F14,F48,F65,F94,F147,F167,F187,F216,F246,F277,F309)</f>
        <v>0</v>
      </c>
      <c r="G13" s="59">
        <f t="shared" si="0"/>
        <v>0</v>
      </c>
      <c r="H13" s="59">
        <f t="shared" si="0"/>
        <v>0</v>
      </c>
      <c r="I13" s="59">
        <f t="shared" si="0"/>
        <v>395651302.89999998</v>
      </c>
      <c r="J13" s="59">
        <f t="shared" si="0"/>
        <v>344415354</v>
      </c>
      <c r="K13" s="59">
        <f t="shared" si="0"/>
        <v>79235948.900000006</v>
      </c>
      <c r="L13" s="59">
        <f t="shared" si="0"/>
        <v>277938640.5</v>
      </c>
      <c r="M13" s="59">
        <f t="shared" si="0"/>
        <v>231155889.59999999</v>
      </c>
      <c r="N13" s="60">
        <f t="shared" si="0"/>
        <v>74782750.900000006</v>
      </c>
      <c r="O13" s="61">
        <f>+L13*100/I13</f>
        <v>70.248382467793462</v>
      </c>
    </row>
    <row r="14" spans="1:16" ht="76.5" customHeight="1" x14ac:dyDescent="0.25">
      <c r="A14" s="35">
        <v>2100</v>
      </c>
      <c r="B14" s="36" t="s">
        <v>167</v>
      </c>
      <c r="C14" s="35" t="s">
        <v>168</v>
      </c>
      <c r="D14" s="35" t="s">
        <v>169</v>
      </c>
      <c r="E14" s="35" t="s">
        <v>169</v>
      </c>
      <c r="F14" s="37">
        <f t="shared" ref="F14:N14" si="1">SUM(F16,F21,F25,F30,F33,F36,F39,F42)</f>
        <v>0</v>
      </c>
      <c r="G14" s="37">
        <f t="shared" si="1"/>
        <v>0</v>
      </c>
      <c r="H14" s="37">
        <f t="shared" si="1"/>
        <v>0</v>
      </c>
      <c r="I14" s="37">
        <f t="shared" si="1"/>
        <v>146383132</v>
      </c>
      <c r="J14" s="37">
        <f t="shared" si="1"/>
        <v>139018149</v>
      </c>
      <c r="K14" s="37">
        <f t="shared" si="1"/>
        <v>7364983</v>
      </c>
      <c r="L14" s="37">
        <f t="shared" si="1"/>
        <v>99296389.299999997</v>
      </c>
      <c r="M14" s="37">
        <f t="shared" si="1"/>
        <v>92046922.299999997</v>
      </c>
      <c r="N14" s="38">
        <f t="shared" si="1"/>
        <v>7249467</v>
      </c>
      <c r="O14" s="61">
        <f>+L14*100/I14</f>
        <v>67.83321817434539</v>
      </c>
    </row>
    <row r="15" spans="1:16" ht="15" customHeight="1" x14ac:dyDescent="0.25">
      <c r="A15" s="35"/>
      <c r="B15" s="36" t="s">
        <v>170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62"/>
      <c r="O15" s="61"/>
    </row>
    <row r="16" spans="1:16" ht="76.5" customHeight="1" x14ac:dyDescent="0.25">
      <c r="A16" s="35">
        <v>2110</v>
      </c>
      <c r="B16" s="36" t="s">
        <v>171</v>
      </c>
      <c r="C16" s="35" t="s">
        <v>168</v>
      </c>
      <c r="D16" s="35" t="s">
        <v>168</v>
      </c>
      <c r="E16" s="35" t="s">
        <v>169</v>
      </c>
      <c r="F16" s="37">
        <f t="shared" ref="F16:N16" si="2">SUM(F18:F20)</f>
        <v>0</v>
      </c>
      <c r="G16" s="37">
        <f t="shared" si="2"/>
        <v>0</v>
      </c>
      <c r="H16" s="37">
        <f t="shared" si="2"/>
        <v>0</v>
      </c>
      <c r="I16" s="37">
        <f t="shared" si="2"/>
        <v>134066402</v>
      </c>
      <c r="J16" s="37">
        <f t="shared" si="2"/>
        <v>129440702</v>
      </c>
      <c r="K16" s="37">
        <f t="shared" si="2"/>
        <v>4625700</v>
      </c>
      <c r="L16" s="37">
        <f t="shared" si="2"/>
        <v>89292806.299999997</v>
      </c>
      <c r="M16" s="37">
        <f t="shared" si="2"/>
        <v>84771879.299999997</v>
      </c>
      <c r="N16" s="38">
        <f t="shared" si="2"/>
        <v>4520927</v>
      </c>
      <c r="O16" s="61">
        <f>+L16*100/I16</f>
        <v>66.603418133053196</v>
      </c>
    </row>
    <row r="17" spans="1:15" ht="15" customHeight="1" x14ac:dyDescent="0.25">
      <c r="A17" s="35"/>
      <c r="B17" s="36" t="s">
        <v>172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62"/>
      <c r="O17" s="61"/>
    </row>
    <row r="18" spans="1:15" ht="38.25" customHeight="1" x14ac:dyDescent="0.25">
      <c r="A18" s="35">
        <v>2111</v>
      </c>
      <c r="B18" s="36" t="s">
        <v>173</v>
      </c>
      <c r="C18" s="35" t="s">
        <v>168</v>
      </c>
      <c r="D18" s="35" t="s">
        <v>168</v>
      </c>
      <c r="E18" s="35" t="s">
        <v>168</v>
      </c>
      <c r="F18" s="37">
        <f>SUM(G18,H18)</f>
        <v>0</v>
      </c>
      <c r="G18" s="37">
        <v>0</v>
      </c>
      <c r="H18" s="37">
        <v>0</v>
      </c>
      <c r="I18" s="37">
        <f>SUM(J18,K18)</f>
        <v>134066402</v>
      </c>
      <c r="J18" s="37">
        <v>129440702</v>
      </c>
      <c r="K18" s="37">
        <v>4625700</v>
      </c>
      <c r="L18" s="37">
        <f>SUM(M18,N18)</f>
        <v>89292806.299999997</v>
      </c>
      <c r="M18" s="37">
        <v>84771879.299999997</v>
      </c>
      <c r="N18" s="38">
        <v>4520927</v>
      </c>
      <c r="O18" s="61">
        <f t="shared" ref="O18:O25" si="3">+L18*100/I18</f>
        <v>66.603418133053196</v>
      </c>
    </row>
    <row r="19" spans="1:15" ht="38.25" hidden="1" customHeight="1" x14ac:dyDescent="0.25">
      <c r="A19" s="35">
        <v>2112</v>
      </c>
      <c r="B19" s="36" t="s">
        <v>174</v>
      </c>
      <c r="C19" s="35" t="s">
        <v>168</v>
      </c>
      <c r="D19" s="35" t="s">
        <v>168</v>
      </c>
      <c r="E19" s="35" t="s">
        <v>175</v>
      </c>
      <c r="F19" s="37">
        <f>SUM(G19,H19)</f>
        <v>0</v>
      </c>
      <c r="G19" s="37">
        <v>0</v>
      </c>
      <c r="H19" s="37">
        <v>0</v>
      </c>
      <c r="I19" s="37">
        <f>SUM(J19,K19)</f>
        <v>0</v>
      </c>
      <c r="J19" s="37">
        <v>0</v>
      </c>
      <c r="K19" s="37">
        <v>0</v>
      </c>
      <c r="L19" s="37">
        <f>SUM(M19,N19)</f>
        <v>0</v>
      </c>
      <c r="M19" s="37">
        <v>0</v>
      </c>
      <c r="N19" s="38">
        <v>0</v>
      </c>
      <c r="O19" s="61" t="e">
        <f t="shared" si="3"/>
        <v>#DIV/0!</v>
      </c>
    </row>
    <row r="20" spans="1:15" ht="15" hidden="1" customHeight="1" x14ac:dyDescent="0.25">
      <c r="A20" s="35">
        <v>2113</v>
      </c>
      <c r="B20" s="36" t="s">
        <v>176</v>
      </c>
      <c r="C20" s="35" t="s">
        <v>168</v>
      </c>
      <c r="D20" s="35" t="s">
        <v>168</v>
      </c>
      <c r="E20" s="35" t="s">
        <v>177</v>
      </c>
      <c r="F20" s="37">
        <f>SUM(G20,H20)</f>
        <v>0</v>
      </c>
      <c r="G20" s="37">
        <v>0</v>
      </c>
      <c r="H20" s="37">
        <v>0</v>
      </c>
      <c r="I20" s="37">
        <f>SUM(J20,K20)</f>
        <v>0</v>
      </c>
      <c r="J20" s="37">
        <v>0</v>
      </c>
      <c r="K20" s="37">
        <v>0</v>
      </c>
      <c r="L20" s="37">
        <f>SUM(M20,N20)</f>
        <v>0</v>
      </c>
      <c r="M20" s="37">
        <v>0</v>
      </c>
      <c r="N20" s="38">
        <v>0</v>
      </c>
      <c r="O20" s="61" t="e">
        <f t="shared" si="3"/>
        <v>#DIV/0!</v>
      </c>
    </row>
    <row r="21" spans="1:15" ht="25.5" hidden="1" customHeight="1" x14ac:dyDescent="0.25">
      <c r="A21" s="35">
        <v>2120</v>
      </c>
      <c r="B21" s="36" t="s">
        <v>178</v>
      </c>
      <c r="C21" s="35" t="s">
        <v>168</v>
      </c>
      <c r="D21" s="35" t="s">
        <v>175</v>
      </c>
      <c r="E21" s="35" t="s">
        <v>169</v>
      </c>
      <c r="F21" s="37">
        <f t="shared" ref="F21:N21" si="4">SUM(F23:F24)</f>
        <v>0</v>
      </c>
      <c r="G21" s="37">
        <f t="shared" si="4"/>
        <v>0</v>
      </c>
      <c r="H21" s="37">
        <f t="shared" si="4"/>
        <v>0</v>
      </c>
      <c r="I21" s="37">
        <f t="shared" si="4"/>
        <v>0</v>
      </c>
      <c r="J21" s="37">
        <f t="shared" si="4"/>
        <v>0</v>
      </c>
      <c r="K21" s="37">
        <f t="shared" si="4"/>
        <v>0</v>
      </c>
      <c r="L21" s="37">
        <f t="shared" si="4"/>
        <v>0</v>
      </c>
      <c r="M21" s="37">
        <f t="shared" si="4"/>
        <v>0</v>
      </c>
      <c r="N21" s="38">
        <f t="shared" si="4"/>
        <v>0</v>
      </c>
      <c r="O21" s="61" t="e">
        <f t="shared" si="3"/>
        <v>#DIV/0!</v>
      </c>
    </row>
    <row r="22" spans="1:15" ht="15" hidden="1" customHeight="1" x14ac:dyDescent="0.25">
      <c r="A22" s="35"/>
      <c r="B22" s="36" t="s">
        <v>172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62"/>
      <c r="O22" s="61" t="e">
        <f t="shared" si="3"/>
        <v>#DIV/0!</v>
      </c>
    </row>
    <row r="23" spans="1:15" ht="25.5" hidden="1" customHeight="1" x14ac:dyDescent="0.25">
      <c r="A23" s="35">
        <v>2121</v>
      </c>
      <c r="B23" s="36" t="s">
        <v>179</v>
      </c>
      <c r="C23" s="35" t="s">
        <v>168</v>
      </c>
      <c r="D23" s="35" t="s">
        <v>175</v>
      </c>
      <c r="E23" s="35" t="s">
        <v>168</v>
      </c>
      <c r="F23" s="37">
        <f>SUM(G23,H23)</f>
        <v>0</v>
      </c>
      <c r="G23" s="37">
        <v>0</v>
      </c>
      <c r="H23" s="37">
        <v>0</v>
      </c>
      <c r="I23" s="37">
        <f>SUM(J23,K23)</f>
        <v>0</v>
      </c>
      <c r="J23" s="37">
        <v>0</v>
      </c>
      <c r="K23" s="37">
        <v>0</v>
      </c>
      <c r="L23" s="37">
        <f>SUM(M23,N23)</f>
        <v>0</v>
      </c>
      <c r="M23" s="37">
        <v>0</v>
      </c>
      <c r="N23" s="38">
        <v>0</v>
      </c>
      <c r="O23" s="61" t="e">
        <f t="shared" si="3"/>
        <v>#DIV/0!</v>
      </c>
    </row>
    <row r="24" spans="1:15" ht="51" hidden="1" customHeight="1" x14ac:dyDescent="0.25">
      <c r="A24" s="35">
        <v>2122</v>
      </c>
      <c r="B24" s="36" t="s">
        <v>180</v>
      </c>
      <c r="C24" s="35" t="s">
        <v>168</v>
      </c>
      <c r="D24" s="35" t="s">
        <v>175</v>
      </c>
      <c r="E24" s="35" t="s">
        <v>175</v>
      </c>
      <c r="F24" s="37">
        <f>SUM(G24,H24)</f>
        <v>0</v>
      </c>
      <c r="G24" s="37">
        <v>0</v>
      </c>
      <c r="H24" s="37">
        <v>0</v>
      </c>
      <c r="I24" s="37">
        <f>SUM(J24,K24)</f>
        <v>0</v>
      </c>
      <c r="J24" s="37">
        <v>0</v>
      </c>
      <c r="K24" s="37">
        <v>0</v>
      </c>
      <c r="L24" s="37">
        <f>SUM(M24,N24)</f>
        <v>0</v>
      </c>
      <c r="M24" s="37">
        <v>0</v>
      </c>
      <c r="N24" s="38">
        <v>0</v>
      </c>
      <c r="O24" s="61" t="e">
        <f t="shared" si="3"/>
        <v>#DIV/0!</v>
      </c>
    </row>
    <row r="25" spans="1:15" ht="25.5" customHeight="1" x14ac:dyDescent="0.25">
      <c r="A25" s="35">
        <v>2130</v>
      </c>
      <c r="B25" s="36" t="s">
        <v>181</v>
      </c>
      <c r="C25" s="35" t="s">
        <v>168</v>
      </c>
      <c r="D25" s="35" t="s">
        <v>177</v>
      </c>
      <c r="E25" s="35" t="s">
        <v>169</v>
      </c>
      <c r="F25" s="37">
        <f t="shared" ref="F25:N25" si="5">SUM(F27:F29)</f>
        <v>0</v>
      </c>
      <c r="G25" s="37">
        <f t="shared" si="5"/>
        <v>0</v>
      </c>
      <c r="H25" s="37">
        <f t="shared" si="5"/>
        <v>0</v>
      </c>
      <c r="I25" s="37">
        <f t="shared" si="5"/>
        <v>1594000</v>
      </c>
      <c r="J25" s="37">
        <f t="shared" si="5"/>
        <v>1594000</v>
      </c>
      <c r="K25" s="37">
        <f t="shared" si="5"/>
        <v>0</v>
      </c>
      <c r="L25" s="37">
        <f t="shared" si="5"/>
        <v>1128000</v>
      </c>
      <c r="M25" s="37">
        <f t="shared" si="5"/>
        <v>1128000</v>
      </c>
      <c r="N25" s="38">
        <f t="shared" si="5"/>
        <v>0</v>
      </c>
      <c r="O25" s="61">
        <f t="shared" si="3"/>
        <v>70.765370138017559</v>
      </c>
    </row>
    <row r="26" spans="1:15" ht="15" customHeight="1" x14ac:dyDescent="0.25">
      <c r="A26" s="35"/>
      <c r="B26" s="36" t="s">
        <v>172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62"/>
      <c r="O26" s="61"/>
    </row>
    <row r="27" spans="1:15" ht="38.25" hidden="1" customHeight="1" x14ac:dyDescent="0.25">
      <c r="A27" s="35">
        <v>2131</v>
      </c>
      <c r="B27" s="36" t="s">
        <v>182</v>
      </c>
      <c r="C27" s="35" t="s">
        <v>168</v>
      </c>
      <c r="D27" s="35" t="s">
        <v>177</v>
      </c>
      <c r="E27" s="35" t="s">
        <v>168</v>
      </c>
      <c r="F27" s="37">
        <f>SUM(G27,H27)</f>
        <v>0</v>
      </c>
      <c r="G27" s="37">
        <v>0</v>
      </c>
      <c r="H27" s="37">
        <v>0</v>
      </c>
      <c r="I27" s="37">
        <f>SUM(J27,K27)</f>
        <v>0</v>
      </c>
      <c r="J27" s="37">
        <v>0</v>
      </c>
      <c r="K27" s="37">
        <v>0</v>
      </c>
      <c r="L27" s="37">
        <f>SUM(M27,N27)</f>
        <v>0</v>
      </c>
      <c r="M27" s="37">
        <v>0</v>
      </c>
      <c r="N27" s="38">
        <v>0</v>
      </c>
      <c r="O27" s="61" t="e">
        <f t="shared" ref="O27:O36" si="6">+L27*100/I27</f>
        <v>#DIV/0!</v>
      </c>
    </row>
    <row r="28" spans="1:15" ht="25.5" hidden="1" customHeight="1" x14ac:dyDescent="0.25">
      <c r="A28" s="35">
        <v>2132</v>
      </c>
      <c r="B28" s="36" t="s">
        <v>183</v>
      </c>
      <c r="C28" s="35" t="s">
        <v>168</v>
      </c>
      <c r="D28" s="35" t="s">
        <v>177</v>
      </c>
      <c r="E28" s="35" t="s">
        <v>175</v>
      </c>
      <c r="F28" s="37">
        <f>SUM(G28,H28)</f>
        <v>0</v>
      </c>
      <c r="G28" s="37">
        <v>0</v>
      </c>
      <c r="H28" s="37">
        <v>0</v>
      </c>
      <c r="I28" s="37">
        <f>SUM(J28,K28)</f>
        <v>0</v>
      </c>
      <c r="J28" s="37">
        <v>0</v>
      </c>
      <c r="K28" s="37">
        <v>0</v>
      </c>
      <c r="L28" s="37">
        <f>SUM(M28,N28)</f>
        <v>0</v>
      </c>
      <c r="M28" s="37">
        <v>0</v>
      </c>
      <c r="N28" s="38">
        <v>0</v>
      </c>
      <c r="O28" s="61" t="e">
        <f t="shared" si="6"/>
        <v>#DIV/0!</v>
      </c>
    </row>
    <row r="29" spans="1:15" ht="25.5" customHeight="1" x14ac:dyDescent="0.25">
      <c r="A29" s="35">
        <v>2133</v>
      </c>
      <c r="B29" s="36" t="s">
        <v>184</v>
      </c>
      <c r="C29" s="35" t="s">
        <v>168</v>
      </c>
      <c r="D29" s="35" t="s">
        <v>177</v>
      </c>
      <c r="E29" s="35" t="s">
        <v>177</v>
      </c>
      <c r="F29" s="37">
        <f>SUM(G29,H29)</f>
        <v>0</v>
      </c>
      <c r="G29" s="37">
        <v>0</v>
      </c>
      <c r="H29" s="37">
        <v>0</v>
      </c>
      <c r="I29" s="37">
        <f>SUM(J29,K29)</f>
        <v>1594000</v>
      </c>
      <c r="J29" s="37">
        <v>1594000</v>
      </c>
      <c r="K29" s="37">
        <v>0</v>
      </c>
      <c r="L29" s="37">
        <f>SUM(M29,N29)</f>
        <v>1128000</v>
      </c>
      <c r="M29" s="37">
        <v>1128000</v>
      </c>
      <c r="N29" s="38">
        <v>0</v>
      </c>
      <c r="O29" s="61">
        <f t="shared" si="6"/>
        <v>70.765370138017559</v>
      </c>
    </row>
    <row r="30" spans="1:15" ht="25.5" hidden="1" customHeight="1" x14ac:dyDescent="0.25">
      <c r="A30" s="35">
        <v>2140</v>
      </c>
      <c r="B30" s="36" t="s">
        <v>185</v>
      </c>
      <c r="C30" s="35" t="s">
        <v>168</v>
      </c>
      <c r="D30" s="35" t="s">
        <v>186</v>
      </c>
      <c r="E30" s="35" t="s">
        <v>169</v>
      </c>
      <c r="F30" s="37">
        <f t="shared" ref="F30:N30" si="7">SUM(F32)</f>
        <v>0</v>
      </c>
      <c r="G30" s="37">
        <f t="shared" si="7"/>
        <v>0</v>
      </c>
      <c r="H30" s="37">
        <f t="shared" si="7"/>
        <v>0</v>
      </c>
      <c r="I30" s="37">
        <f t="shared" si="7"/>
        <v>0</v>
      </c>
      <c r="J30" s="37">
        <f t="shared" si="7"/>
        <v>0</v>
      </c>
      <c r="K30" s="37">
        <f t="shared" si="7"/>
        <v>0</v>
      </c>
      <c r="L30" s="37">
        <f t="shared" si="7"/>
        <v>0</v>
      </c>
      <c r="M30" s="37">
        <f t="shared" si="7"/>
        <v>0</v>
      </c>
      <c r="N30" s="38">
        <f t="shared" si="7"/>
        <v>0</v>
      </c>
      <c r="O30" s="61" t="e">
        <f t="shared" si="6"/>
        <v>#DIV/0!</v>
      </c>
    </row>
    <row r="31" spans="1:15" ht="15" hidden="1" customHeight="1" x14ac:dyDescent="0.25">
      <c r="A31" s="35"/>
      <c r="B31" s="36" t="s">
        <v>172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62"/>
      <c r="O31" s="61" t="e">
        <f t="shared" si="6"/>
        <v>#DIV/0!</v>
      </c>
    </row>
    <row r="32" spans="1:15" ht="25.5" hidden="1" customHeight="1" x14ac:dyDescent="0.25">
      <c r="A32" s="35">
        <v>2141</v>
      </c>
      <c r="B32" s="36" t="s">
        <v>187</v>
      </c>
      <c r="C32" s="35" t="s">
        <v>168</v>
      </c>
      <c r="D32" s="35" t="s">
        <v>186</v>
      </c>
      <c r="E32" s="35" t="s">
        <v>168</v>
      </c>
      <c r="F32" s="37">
        <f>SUM(G32,H32)</f>
        <v>0</v>
      </c>
      <c r="G32" s="37">
        <v>0</v>
      </c>
      <c r="H32" s="37">
        <v>0</v>
      </c>
      <c r="I32" s="37">
        <f>SUM(J32,K32)</f>
        <v>0</v>
      </c>
      <c r="J32" s="37">
        <v>0</v>
      </c>
      <c r="K32" s="37">
        <v>0</v>
      </c>
      <c r="L32" s="37">
        <f>SUM(M32,N32)</f>
        <v>0</v>
      </c>
      <c r="M32" s="37">
        <v>0</v>
      </c>
      <c r="N32" s="38">
        <v>0</v>
      </c>
      <c r="O32" s="61" t="e">
        <f t="shared" si="6"/>
        <v>#DIV/0!</v>
      </c>
    </row>
    <row r="33" spans="1:15" ht="51" hidden="1" customHeight="1" x14ac:dyDescent="0.25">
      <c r="A33" s="35">
        <v>2150</v>
      </c>
      <c r="B33" s="36" t="s">
        <v>188</v>
      </c>
      <c r="C33" s="35" t="s">
        <v>168</v>
      </c>
      <c r="D33" s="35" t="s">
        <v>189</v>
      </c>
      <c r="E33" s="35" t="s">
        <v>169</v>
      </c>
      <c r="F33" s="37">
        <f t="shared" ref="F33:N33" si="8">SUM(F35)</f>
        <v>0</v>
      </c>
      <c r="G33" s="37">
        <f t="shared" si="8"/>
        <v>0</v>
      </c>
      <c r="H33" s="37">
        <f t="shared" si="8"/>
        <v>0</v>
      </c>
      <c r="I33" s="37">
        <f t="shared" si="8"/>
        <v>0</v>
      </c>
      <c r="J33" s="37">
        <f t="shared" si="8"/>
        <v>0</v>
      </c>
      <c r="K33" s="37">
        <f t="shared" si="8"/>
        <v>0</v>
      </c>
      <c r="L33" s="37">
        <f t="shared" si="8"/>
        <v>0</v>
      </c>
      <c r="M33" s="37">
        <f t="shared" si="8"/>
        <v>0</v>
      </c>
      <c r="N33" s="38">
        <f t="shared" si="8"/>
        <v>0</v>
      </c>
      <c r="O33" s="61" t="e">
        <f t="shared" si="6"/>
        <v>#DIV/0!</v>
      </c>
    </row>
    <row r="34" spans="1:15" ht="15" hidden="1" customHeight="1" x14ac:dyDescent="0.25">
      <c r="A34" s="35"/>
      <c r="B34" s="36" t="s">
        <v>172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62"/>
      <c r="O34" s="61" t="e">
        <f t="shared" si="6"/>
        <v>#DIV/0!</v>
      </c>
    </row>
    <row r="35" spans="1:15" ht="51" hidden="1" customHeight="1" x14ac:dyDescent="0.25">
      <c r="A35" s="35">
        <v>2151</v>
      </c>
      <c r="B35" s="36" t="s">
        <v>190</v>
      </c>
      <c r="C35" s="35" t="s">
        <v>168</v>
      </c>
      <c r="D35" s="35" t="s">
        <v>189</v>
      </c>
      <c r="E35" s="35" t="s">
        <v>168</v>
      </c>
      <c r="F35" s="37">
        <f>SUM(G35,H35)</f>
        <v>0</v>
      </c>
      <c r="G35" s="37">
        <v>0</v>
      </c>
      <c r="H35" s="37">
        <v>0</v>
      </c>
      <c r="I35" s="37">
        <f>SUM(J35,K35)</f>
        <v>0</v>
      </c>
      <c r="J35" s="37">
        <v>0</v>
      </c>
      <c r="K35" s="37">
        <v>0</v>
      </c>
      <c r="L35" s="37">
        <f>SUM(M35,N35)</f>
        <v>0</v>
      </c>
      <c r="M35" s="37">
        <v>0</v>
      </c>
      <c r="N35" s="38">
        <v>0</v>
      </c>
      <c r="O35" s="61" t="e">
        <f t="shared" si="6"/>
        <v>#DIV/0!</v>
      </c>
    </row>
    <row r="36" spans="1:15" ht="38.25" customHeight="1" x14ac:dyDescent="0.25">
      <c r="A36" s="35">
        <v>2160</v>
      </c>
      <c r="B36" s="36" t="s">
        <v>191</v>
      </c>
      <c r="C36" s="35" t="s">
        <v>168</v>
      </c>
      <c r="D36" s="35" t="s">
        <v>192</v>
      </c>
      <c r="E36" s="35" t="s">
        <v>169</v>
      </c>
      <c r="F36" s="37">
        <f t="shared" ref="F36:N36" si="9">SUM(F38)</f>
        <v>0</v>
      </c>
      <c r="G36" s="37">
        <f t="shared" si="9"/>
        <v>0</v>
      </c>
      <c r="H36" s="37">
        <f t="shared" si="9"/>
        <v>0</v>
      </c>
      <c r="I36" s="37">
        <f t="shared" si="9"/>
        <v>10722730</v>
      </c>
      <c r="J36" s="37">
        <f t="shared" si="9"/>
        <v>7983447</v>
      </c>
      <c r="K36" s="37">
        <f t="shared" si="9"/>
        <v>2739283</v>
      </c>
      <c r="L36" s="37">
        <f t="shared" si="9"/>
        <v>8875583</v>
      </c>
      <c r="M36" s="37">
        <f t="shared" si="9"/>
        <v>6147043</v>
      </c>
      <c r="N36" s="38">
        <f t="shared" si="9"/>
        <v>2728540</v>
      </c>
      <c r="O36" s="61">
        <f t="shared" si="6"/>
        <v>82.773538082186164</v>
      </c>
    </row>
    <row r="37" spans="1:15" ht="15" customHeight="1" x14ac:dyDescent="0.25">
      <c r="A37" s="35"/>
      <c r="B37" s="36" t="s">
        <v>172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62"/>
      <c r="O37" s="61"/>
    </row>
    <row r="38" spans="1:15" ht="38.25" customHeight="1" x14ac:dyDescent="0.25">
      <c r="A38" s="35">
        <v>2161</v>
      </c>
      <c r="B38" s="36" t="s">
        <v>193</v>
      </c>
      <c r="C38" s="35" t="s">
        <v>168</v>
      </c>
      <c r="D38" s="35" t="s">
        <v>192</v>
      </c>
      <c r="E38" s="35" t="s">
        <v>168</v>
      </c>
      <c r="F38" s="37">
        <f>SUM(G38,H38)</f>
        <v>0</v>
      </c>
      <c r="G38" s="37">
        <v>0</v>
      </c>
      <c r="H38" s="37">
        <v>0</v>
      </c>
      <c r="I38" s="37">
        <f>SUM(J38,K38)</f>
        <v>10722730</v>
      </c>
      <c r="J38" s="37">
        <v>7983447</v>
      </c>
      <c r="K38" s="37">
        <v>2739283</v>
      </c>
      <c r="L38" s="37">
        <f>SUM(M38,N38)</f>
        <v>8875583</v>
      </c>
      <c r="M38" s="37">
        <v>6147043</v>
      </c>
      <c r="N38" s="38">
        <v>2728540</v>
      </c>
      <c r="O38" s="61">
        <f t="shared" ref="O38:O48" si="10">+L38*100/I38</f>
        <v>82.773538082186164</v>
      </c>
    </row>
    <row r="39" spans="1:15" ht="25.5" hidden="1" customHeight="1" x14ac:dyDescent="0.25">
      <c r="A39" s="35">
        <v>2170</v>
      </c>
      <c r="B39" s="36" t="s">
        <v>194</v>
      </c>
      <c r="C39" s="35" t="s">
        <v>168</v>
      </c>
      <c r="D39" s="35" t="s">
        <v>195</v>
      </c>
      <c r="E39" s="35" t="s">
        <v>169</v>
      </c>
      <c r="F39" s="37">
        <f t="shared" ref="F39:N39" si="11">SUM(F41)</f>
        <v>0</v>
      </c>
      <c r="G39" s="37">
        <f t="shared" si="11"/>
        <v>0</v>
      </c>
      <c r="H39" s="37">
        <f t="shared" si="11"/>
        <v>0</v>
      </c>
      <c r="I39" s="37">
        <f t="shared" si="11"/>
        <v>0</v>
      </c>
      <c r="J39" s="37">
        <f t="shared" si="11"/>
        <v>0</v>
      </c>
      <c r="K39" s="37">
        <f t="shared" si="11"/>
        <v>0</v>
      </c>
      <c r="L39" s="37">
        <f t="shared" si="11"/>
        <v>0</v>
      </c>
      <c r="M39" s="37">
        <f t="shared" si="11"/>
        <v>0</v>
      </c>
      <c r="N39" s="38">
        <f t="shared" si="11"/>
        <v>0</v>
      </c>
      <c r="O39" s="61" t="e">
        <f t="shared" si="10"/>
        <v>#DIV/0!</v>
      </c>
    </row>
    <row r="40" spans="1:15" ht="15" hidden="1" customHeight="1" x14ac:dyDescent="0.25">
      <c r="A40" s="35"/>
      <c r="B40" s="36" t="s">
        <v>172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62"/>
      <c r="O40" s="61" t="e">
        <f t="shared" si="10"/>
        <v>#DIV/0!</v>
      </c>
    </row>
    <row r="41" spans="1:15" ht="25.5" hidden="1" customHeight="1" x14ac:dyDescent="0.25">
      <c r="A41" s="35">
        <v>2171</v>
      </c>
      <c r="B41" s="36" t="s">
        <v>194</v>
      </c>
      <c r="C41" s="35" t="s">
        <v>168</v>
      </c>
      <c r="D41" s="35" t="s">
        <v>195</v>
      </c>
      <c r="E41" s="35" t="s">
        <v>168</v>
      </c>
      <c r="F41" s="37">
        <f>SUM(G41,H41)</f>
        <v>0</v>
      </c>
      <c r="G41" s="37">
        <v>0</v>
      </c>
      <c r="H41" s="37">
        <v>0</v>
      </c>
      <c r="I41" s="37">
        <f>SUM(J41,K41)</f>
        <v>0</v>
      </c>
      <c r="J41" s="37">
        <v>0</v>
      </c>
      <c r="K41" s="37">
        <v>0</v>
      </c>
      <c r="L41" s="37">
        <f>SUM(M41,N41)</f>
        <v>0</v>
      </c>
      <c r="M41" s="37">
        <v>0</v>
      </c>
      <c r="N41" s="38">
        <v>0</v>
      </c>
      <c r="O41" s="61" t="e">
        <f t="shared" si="10"/>
        <v>#DIV/0!</v>
      </c>
    </row>
    <row r="42" spans="1:15" ht="51" hidden="1" customHeight="1" x14ac:dyDescent="0.25">
      <c r="A42" s="35">
        <v>2180</v>
      </c>
      <c r="B42" s="36" t="s">
        <v>196</v>
      </c>
      <c r="C42" s="35" t="s">
        <v>168</v>
      </c>
      <c r="D42" s="35" t="s">
        <v>197</v>
      </c>
      <c r="E42" s="35" t="s">
        <v>169</v>
      </c>
      <c r="F42" s="37">
        <f t="shared" ref="F42:N42" si="12">SUM(F44)</f>
        <v>0</v>
      </c>
      <c r="G42" s="37">
        <f t="shared" si="12"/>
        <v>0</v>
      </c>
      <c r="H42" s="37">
        <f t="shared" si="12"/>
        <v>0</v>
      </c>
      <c r="I42" s="37">
        <f t="shared" si="12"/>
        <v>0</v>
      </c>
      <c r="J42" s="37">
        <f t="shared" si="12"/>
        <v>0</v>
      </c>
      <c r="K42" s="37">
        <f t="shared" si="12"/>
        <v>0</v>
      </c>
      <c r="L42" s="37">
        <f t="shared" si="12"/>
        <v>0</v>
      </c>
      <c r="M42" s="37">
        <f t="shared" si="12"/>
        <v>0</v>
      </c>
      <c r="N42" s="38">
        <f t="shared" si="12"/>
        <v>0</v>
      </c>
      <c r="O42" s="61" t="e">
        <f t="shared" si="10"/>
        <v>#DIV/0!</v>
      </c>
    </row>
    <row r="43" spans="1:15" ht="15" hidden="1" customHeight="1" x14ac:dyDescent="0.25">
      <c r="A43" s="35"/>
      <c r="B43" s="36" t="s">
        <v>172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62"/>
      <c r="O43" s="61" t="e">
        <f t="shared" si="10"/>
        <v>#DIV/0!</v>
      </c>
    </row>
    <row r="44" spans="1:15" ht="51" hidden="1" customHeight="1" x14ac:dyDescent="0.25">
      <c r="A44" s="35">
        <v>2181</v>
      </c>
      <c r="B44" s="36" t="s">
        <v>196</v>
      </c>
      <c r="C44" s="35" t="s">
        <v>168</v>
      </c>
      <c r="D44" s="35" t="s">
        <v>197</v>
      </c>
      <c r="E44" s="35" t="s">
        <v>168</v>
      </c>
      <c r="F44" s="37">
        <f t="shared" ref="F44:N44" si="13">SUM(F46:F47)</f>
        <v>0</v>
      </c>
      <c r="G44" s="37">
        <f t="shared" si="13"/>
        <v>0</v>
      </c>
      <c r="H44" s="37">
        <f t="shared" si="13"/>
        <v>0</v>
      </c>
      <c r="I44" s="37">
        <f t="shared" si="13"/>
        <v>0</v>
      </c>
      <c r="J44" s="37">
        <f t="shared" si="13"/>
        <v>0</v>
      </c>
      <c r="K44" s="37">
        <f t="shared" si="13"/>
        <v>0</v>
      </c>
      <c r="L44" s="37">
        <f t="shared" si="13"/>
        <v>0</v>
      </c>
      <c r="M44" s="37">
        <f t="shared" si="13"/>
        <v>0</v>
      </c>
      <c r="N44" s="38">
        <f t="shared" si="13"/>
        <v>0</v>
      </c>
      <c r="O44" s="61" t="e">
        <f t="shared" si="10"/>
        <v>#DIV/0!</v>
      </c>
    </row>
    <row r="45" spans="1:15" ht="15" hidden="1" customHeight="1" x14ac:dyDescent="0.25">
      <c r="A45" s="35"/>
      <c r="B45" s="36" t="s">
        <v>172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62"/>
      <c r="O45" s="61" t="e">
        <f t="shared" si="10"/>
        <v>#DIV/0!</v>
      </c>
    </row>
    <row r="46" spans="1:15" ht="25.5" hidden="1" customHeight="1" x14ac:dyDescent="0.25">
      <c r="A46" s="35">
        <v>2182</v>
      </c>
      <c r="B46" s="36" t="s">
        <v>198</v>
      </c>
      <c r="C46" s="35" t="s">
        <v>168</v>
      </c>
      <c r="D46" s="35" t="s">
        <v>197</v>
      </c>
      <c r="E46" s="35" t="s">
        <v>168</v>
      </c>
      <c r="F46" s="37">
        <f>SUM(G46,H46)</f>
        <v>0</v>
      </c>
      <c r="G46" s="37">
        <v>0</v>
      </c>
      <c r="H46" s="37">
        <v>0</v>
      </c>
      <c r="I46" s="37">
        <f>SUM(J46,K46)</f>
        <v>0</v>
      </c>
      <c r="J46" s="37">
        <v>0</v>
      </c>
      <c r="K46" s="37">
        <v>0</v>
      </c>
      <c r="L46" s="37">
        <f>SUM(M46,N46)</f>
        <v>0</v>
      </c>
      <c r="M46" s="37">
        <v>0</v>
      </c>
      <c r="N46" s="38">
        <v>0</v>
      </c>
      <c r="O46" s="61" t="e">
        <f t="shared" si="10"/>
        <v>#DIV/0!</v>
      </c>
    </row>
    <row r="47" spans="1:15" ht="25.5" hidden="1" customHeight="1" x14ac:dyDescent="0.25">
      <c r="A47" s="35">
        <v>2183</v>
      </c>
      <c r="B47" s="36" t="s">
        <v>199</v>
      </c>
      <c r="C47" s="35" t="s">
        <v>168</v>
      </c>
      <c r="D47" s="35" t="s">
        <v>197</v>
      </c>
      <c r="E47" s="35" t="s">
        <v>168</v>
      </c>
      <c r="F47" s="37">
        <f>SUM(G47,H47)</f>
        <v>0</v>
      </c>
      <c r="G47" s="37">
        <v>0</v>
      </c>
      <c r="H47" s="37">
        <v>0</v>
      </c>
      <c r="I47" s="37">
        <f>SUM(J47,K47)</f>
        <v>0</v>
      </c>
      <c r="J47" s="37">
        <v>0</v>
      </c>
      <c r="K47" s="37">
        <v>0</v>
      </c>
      <c r="L47" s="37">
        <f>SUM(M47,N47)</f>
        <v>0</v>
      </c>
      <c r="M47" s="37">
        <v>0</v>
      </c>
      <c r="N47" s="38">
        <v>0</v>
      </c>
      <c r="O47" s="61" t="e">
        <f t="shared" si="10"/>
        <v>#DIV/0!</v>
      </c>
    </row>
    <row r="48" spans="1:15" ht="38.25" customHeight="1" x14ac:dyDescent="0.25">
      <c r="A48" s="35">
        <v>2200</v>
      </c>
      <c r="B48" s="36" t="s">
        <v>200</v>
      </c>
      <c r="C48" s="35" t="s">
        <v>175</v>
      </c>
      <c r="D48" s="35" t="s">
        <v>169</v>
      </c>
      <c r="E48" s="35" t="s">
        <v>169</v>
      </c>
      <c r="F48" s="37">
        <f t="shared" ref="F48:N48" si="14">SUM(F50,F53,F56,F59,F62)</f>
        <v>0</v>
      </c>
      <c r="G48" s="37">
        <f t="shared" si="14"/>
        <v>0</v>
      </c>
      <c r="H48" s="37">
        <f t="shared" si="14"/>
        <v>0</v>
      </c>
      <c r="I48" s="37">
        <f t="shared" si="14"/>
        <v>5215000</v>
      </c>
      <c r="J48" s="37">
        <f t="shared" si="14"/>
        <v>5215000</v>
      </c>
      <c r="K48" s="37">
        <f t="shared" si="14"/>
        <v>0</v>
      </c>
      <c r="L48" s="37">
        <f t="shared" si="14"/>
        <v>0</v>
      </c>
      <c r="M48" s="37">
        <f t="shared" si="14"/>
        <v>0</v>
      </c>
      <c r="N48" s="38">
        <f t="shared" si="14"/>
        <v>0</v>
      </c>
      <c r="O48" s="61">
        <f t="shared" si="10"/>
        <v>0</v>
      </c>
    </row>
    <row r="49" spans="1:15" ht="15" customHeight="1" x14ac:dyDescent="0.25">
      <c r="A49" s="35"/>
      <c r="B49" s="36" t="s">
        <v>170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62"/>
      <c r="O49" s="61"/>
    </row>
    <row r="50" spans="1:15" ht="15" hidden="1" customHeight="1" x14ac:dyDescent="0.25">
      <c r="A50" s="35">
        <v>2210</v>
      </c>
      <c r="B50" s="36" t="s">
        <v>201</v>
      </c>
      <c r="C50" s="35" t="s">
        <v>175</v>
      </c>
      <c r="D50" s="35" t="s">
        <v>168</v>
      </c>
      <c r="E50" s="35" t="s">
        <v>169</v>
      </c>
      <c r="F50" s="37">
        <f t="shared" ref="F50:N50" si="15">SUM(F52)</f>
        <v>0</v>
      </c>
      <c r="G50" s="37">
        <f t="shared" si="15"/>
        <v>0</v>
      </c>
      <c r="H50" s="37">
        <f t="shared" si="15"/>
        <v>0</v>
      </c>
      <c r="I50" s="37">
        <f t="shared" si="15"/>
        <v>0</v>
      </c>
      <c r="J50" s="37">
        <f t="shared" si="15"/>
        <v>0</v>
      </c>
      <c r="K50" s="37">
        <f t="shared" si="15"/>
        <v>0</v>
      </c>
      <c r="L50" s="37">
        <f t="shared" si="15"/>
        <v>0</v>
      </c>
      <c r="M50" s="37">
        <f t="shared" si="15"/>
        <v>0</v>
      </c>
      <c r="N50" s="38">
        <f t="shared" si="15"/>
        <v>0</v>
      </c>
      <c r="O50" s="61" t="e">
        <f>+L50*100/I50</f>
        <v>#DIV/0!</v>
      </c>
    </row>
    <row r="51" spans="1:15" ht="15" hidden="1" customHeight="1" x14ac:dyDescent="0.25">
      <c r="A51" s="35"/>
      <c r="B51" s="36" t="s">
        <v>172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62"/>
      <c r="O51" s="61" t="e">
        <f>+L51*100/I51</f>
        <v>#DIV/0!</v>
      </c>
    </row>
    <row r="52" spans="1:15" ht="15" hidden="1" customHeight="1" x14ac:dyDescent="0.25">
      <c r="A52" s="35">
        <v>2211</v>
      </c>
      <c r="B52" s="36" t="s">
        <v>202</v>
      </c>
      <c r="C52" s="35" t="s">
        <v>175</v>
      </c>
      <c r="D52" s="35" t="s">
        <v>168</v>
      </c>
      <c r="E52" s="35" t="s">
        <v>168</v>
      </c>
      <c r="F52" s="37">
        <f>SUM(G52,H52)</f>
        <v>0</v>
      </c>
      <c r="G52" s="37">
        <v>0</v>
      </c>
      <c r="H52" s="37">
        <v>0</v>
      </c>
      <c r="I52" s="37">
        <f>SUM(J52,K52)</f>
        <v>0</v>
      </c>
      <c r="J52" s="37">
        <v>0</v>
      </c>
      <c r="K52" s="37">
        <v>0</v>
      </c>
      <c r="L52" s="37">
        <f>SUM(M52,N52)</f>
        <v>0</v>
      </c>
      <c r="M52" s="37">
        <v>0</v>
      </c>
      <c r="N52" s="38">
        <v>0</v>
      </c>
      <c r="O52" s="61" t="e">
        <f>+L52*100/I52</f>
        <v>#DIV/0!</v>
      </c>
    </row>
    <row r="53" spans="1:15" ht="25.5" customHeight="1" x14ac:dyDescent="0.25">
      <c r="A53" s="35">
        <v>2220</v>
      </c>
      <c r="B53" s="36" t="s">
        <v>203</v>
      </c>
      <c r="C53" s="35" t="s">
        <v>175</v>
      </c>
      <c r="D53" s="35" t="s">
        <v>175</v>
      </c>
      <c r="E53" s="35" t="s">
        <v>169</v>
      </c>
      <c r="F53" s="37">
        <f t="shared" ref="F53:N53" si="16">SUM(F55)</f>
        <v>0</v>
      </c>
      <c r="G53" s="37">
        <f t="shared" si="16"/>
        <v>0</v>
      </c>
      <c r="H53" s="37">
        <f t="shared" si="16"/>
        <v>0</v>
      </c>
      <c r="I53" s="37">
        <f t="shared" si="16"/>
        <v>5215000</v>
      </c>
      <c r="J53" s="37">
        <f t="shared" si="16"/>
        <v>5215000</v>
      </c>
      <c r="K53" s="37">
        <f t="shared" si="16"/>
        <v>0</v>
      </c>
      <c r="L53" s="37">
        <f t="shared" si="16"/>
        <v>0</v>
      </c>
      <c r="M53" s="37">
        <f t="shared" si="16"/>
        <v>0</v>
      </c>
      <c r="N53" s="38">
        <f t="shared" si="16"/>
        <v>0</v>
      </c>
      <c r="O53" s="61">
        <f>+L53*100/I53</f>
        <v>0</v>
      </c>
    </row>
    <row r="54" spans="1:15" ht="15" customHeight="1" x14ac:dyDescent="0.25">
      <c r="A54" s="35"/>
      <c r="B54" s="36" t="s">
        <v>172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62"/>
      <c r="O54" s="61"/>
    </row>
    <row r="55" spans="1:15" ht="25.5" customHeight="1" x14ac:dyDescent="0.25">
      <c r="A55" s="35">
        <v>2221</v>
      </c>
      <c r="B55" s="36" t="s">
        <v>204</v>
      </c>
      <c r="C55" s="35" t="s">
        <v>175</v>
      </c>
      <c r="D55" s="35" t="s">
        <v>175</v>
      </c>
      <c r="E55" s="35" t="s">
        <v>168</v>
      </c>
      <c r="F55" s="37">
        <f>SUM(G55,H55)</f>
        <v>0</v>
      </c>
      <c r="G55" s="37">
        <v>0</v>
      </c>
      <c r="H55" s="37">
        <v>0</v>
      </c>
      <c r="I55" s="37">
        <f>SUM(J55,K55)</f>
        <v>5215000</v>
      </c>
      <c r="J55" s="37">
        <v>5215000</v>
      </c>
      <c r="K55" s="37">
        <v>0</v>
      </c>
      <c r="L55" s="37">
        <f>SUM(M55,N55)</f>
        <v>0</v>
      </c>
      <c r="M55" s="37">
        <v>0</v>
      </c>
      <c r="N55" s="38">
        <v>0</v>
      </c>
      <c r="O55" s="61">
        <f t="shared" ref="O55:O94" si="17">+L55*100/I55</f>
        <v>0</v>
      </c>
    </row>
    <row r="56" spans="1:15" ht="9" hidden="1" customHeight="1" x14ac:dyDescent="0.25">
      <c r="A56" s="35">
        <v>2230</v>
      </c>
      <c r="B56" s="36" t="s">
        <v>205</v>
      </c>
      <c r="C56" s="35" t="s">
        <v>175</v>
      </c>
      <c r="D56" s="35" t="s">
        <v>177</v>
      </c>
      <c r="E56" s="35" t="s">
        <v>169</v>
      </c>
      <c r="F56" s="37">
        <f t="shared" ref="F56:N56" si="18">SUM(F58)</f>
        <v>0</v>
      </c>
      <c r="G56" s="37">
        <f t="shared" si="18"/>
        <v>0</v>
      </c>
      <c r="H56" s="37">
        <f t="shared" si="18"/>
        <v>0</v>
      </c>
      <c r="I56" s="37">
        <f t="shared" si="18"/>
        <v>0</v>
      </c>
      <c r="J56" s="37">
        <f t="shared" si="18"/>
        <v>0</v>
      </c>
      <c r="K56" s="37">
        <f t="shared" si="18"/>
        <v>0</v>
      </c>
      <c r="L56" s="37">
        <f t="shared" si="18"/>
        <v>0</v>
      </c>
      <c r="M56" s="37">
        <f t="shared" si="18"/>
        <v>0</v>
      </c>
      <c r="N56" s="38">
        <f t="shared" si="18"/>
        <v>0</v>
      </c>
      <c r="O56" s="61" t="e">
        <f t="shared" si="17"/>
        <v>#DIV/0!</v>
      </c>
    </row>
    <row r="57" spans="1:15" ht="15" hidden="1" customHeight="1" x14ac:dyDescent="0.25">
      <c r="A57" s="35"/>
      <c r="B57" s="36" t="s">
        <v>172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62"/>
      <c r="O57" s="61" t="e">
        <f t="shared" si="17"/>
        <v>#DIV/0!</v>
      </c>
    </row>
    <row r="58" spans="1:15" ht="15" hidden="1" customHeight="1" x14ac:dyDescent="0.25">
      <c r="A58" s="35">
        <v>2231</v>
      </c>
      <c r="B58" s="36" t="s">
        <v>206</v>
      </c>
      <c r="C58" s="35" t="s">
        <v>175</v>
      </c>
      <c r="D58" s="35" t="s">
        <v>177</v>
      </c>
      <c r="E58" s="35" t="s">
        <v>168</v>
      </c>
      <c r="F58" s="37">
        <f>SUM(G58,H58)</f>
        <v>0</v>
      </c>
      <c r="G58" s="37">
        <v>0</v>
      </c>
      <c r="H58" s="37">
        <v>0</v>
      </c>
      <c r="I58" s="37">
        <f>SUM(J58,K58)</f>
        <v>0</v>
      </c>
      <c r="J58" s="37">
        <v>0</v>
      </c>
      <c r="K58" s="37">
        <v>0</v>
      </c>
      <c r="L58" s="37">
        <f>SUM(M58,N58)</f>
        <v>0</v>
      </c>
      <c r="M58" s="37">
        <v>0</v>
      </c>
      <c r="N58" s="38">
        <v>0</v>
      </c>
      <c r="O58" s="61" t="e">
        <f t="shared" si="17"/>
        <v>#DIV/0!</v>
      </c>
    </row>
    <row r="59" spans="1:15" ht="38.25" hidden="1" customHeight="1" x14ac:dyDescent="0.25">
      <c r="A59" s="35">
        <v>2240</v>
      </c>
      <c r="B59" s="36" t="s">
        <v>207</v>
      </c>
      <c r="C59" s="35" t="s">
        <v>175</v>
      </c>
      <c r="D59" s="35" t="s">
        <v>186</v>
      </c>
      <c r="E59" s="35" t="s">
        <v>169</v>
      </c>
      <c r="F59" s="37">
        <f t="shared" ref="F59:N59" si="19">SUM(F61)</f>
        <v>0</v>
      </c>
      <c r="G59" s="37">
        <f t="shared" si="19"/>
        <v>0</v>
      </c>
      <c r="H59" s="37">
        <f t="shared" si="19"/>
        <v>0</v>
      </c>
      <c r="I59" s="37">
        <f t="shared" si="19"/>
        <v>0</v>
      </c>
      <c r="J59" s="37">
        <f t="shared" si="19"/>
        <v>0</v>
      </c>
      <c r="K59" s="37">
        <f t="shared" si="19"/>
        <v>0</v>
      </c>
      <c r="L59" s="37">
        <f t="shared" si="19"/>
        <v>0</v>
      </c>
      <c r="M59" s="37">
        <f t="shared" si="19"/>
        <v>0</v>
      </c>
      <c r="N59" s="38">
        <f t="shared" si="19"/>
        <v>0</v>
      </c>
      <c r="O59" s="61" t="e">
        <f t="shared" si="17"/>
        <v>#DIV/0!</v>
      </c>
    </row>
    <row r="60" spans="1:15" ht="15" hidden="1" customHeight="1" x14ac:dyDescent="0.25">
      <c r="A60" s="35"/>
      <c r="B60" s="36" t="s">
        <v>172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62"/>
      <c r="O60" s="61" t="e">
        <f t="shared" si="17"/>
        <v>#DIV/0!</v>
      </c>
    </row>
    <row r="61" spans="1:15" ht="38.25" hidden="1" customHeight="1" x14ac:dyDescent="0.25">
      <c r="A61" s="35">
        <v>2241</v>
      </c>
      <c r="B61" s="36" t="s">
        <v>207</v>
      </c>
      <c r="C61" s="35" t="s">
        <v>175</v>
      </c>
      <c r="D61" s="35" t="s">
        <v>186</v>
      </c>
      <c r="E61" s="35" t="s">
        <v>168</v>
      </c>
      <c r="F61" s="37">
        <f>SUM(G61,H61)</f>
        <v>0</v>
      </c>
      <c r="G61" s="37">
        <v>0</v>
      </c>
      <c r="H61" s="37">
        <v>0</v>
      </c>
      <c r="I61" s="37">
        <f>SUM(J61,K61)</f>
        <v>0</v>
      </c>
      <c r="J61" s="37">
        <v>0</v>
      </c>
      <c r="K61" s="37">
        <v>0</v>
      </c>
      <c r="L61" s="37">
        <f>SUM(M61,N61)</f>
        <v>0</v>
      </c>
      <c r="M61" s="37">
        <v>0</v>
      </c>
      <c r="N61" s="38">
        <v>0</v>
      </c>
      <c r="O61" s="61" t="e">
        <f t="shared" si="17"/>
        <v>#DIV/0!</v>
      </c>
    </row>
    <row r="62" spans="1:15" ht="25.5" hidden="1" customHeight="1" x14ac:dyDescent="0.25">
      <c r="A62" s="35">
        <v>2250</v>
      </c>
      <c r="B62" s="36" t="s">
        <v>208</v>
      </c>
      <c r="C62" s="35" t="s">
        <v>175</v>
      </c>
      <c r="D62" s="35" t="s">
        <v>189</v>
      </c>
      <c r="E62" s="35" t="s">
        <v>169</v>
      </c>
      <c r="F62" s="37">
        <f t="shared" ref="F62:N62" si="20">SUM(F64)</f>
        <v>0</v>
      </c>
      <c r="G62" s="37">
        <f t="shared" si="20"/>
        <v>0</v>
      </c>
      <c r="H62" s="37">
        <f t="shared" si="20"/>
        <v>0</v>
      </c>
      <c r="I62" s="37">
        <f t="shared" si="20"/>
        <v>0</v>
      </c>
      <c r="J62" s="37">
        <f t="shared" si="20"/>
        <v>0</v>
      </c>
      <c r="K62" s="37">
        <f t="shared" si="20"/>
        <v>0</v>
      </c>
      <c r="L62" s="37">
        <f t="shared" si="20"/>
        <v>0</v>
      </c>
      <c r="M62" s="37">
        <f t="shared" si="20"/>
        <v>0</v>
      </c>
      <c r="N62" s="38">
        <f t="shared" si="20"/>
        <v>0</v>
      </c>
      <c r="O62" s="61" t="e">
        <f t="shared" si="17"/>
        <v>#DIV/0!</v>
      </c>
    </row>
    <row r="63" spans="1:15" ht="15" hidden="1" customHeight="1" x14ac:dyDescent="0.25">
      <c r="A63" s="35"/>
      <c r="B63" s="36" t="s">
        <v>172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62"/>
      <c r="O63" s="61" t="e">
        <f t="shared" si="17"/>
        <v>#DIV/0!</v>
      </c>
    </row>
    <row r="64" spans="1:15" ht="25.5" hidden="1" customHeight="1" x14ac:dyDescent="0.25">
      <c r="A64" s="35">
        <v>2251</v>
      </c>
      <c r="B64" s="36" t="s">
        <v>208</v>
      </c>
      <c r="C64" s="35" t="s">
        <v>175</v>
      </c>
      <c r="D64" s="35" t="s">
        <v>189</v>
      </c>
      <c r="E64" s="35" t="s">
        <v>168</v>
      </c>
      <c r="F64" s="37">
        <f>SUM(G64,H64)</f>
        <v>0</v>
      </c>
      <c r="G64" s="37">
        <v>0</v>
      </c>
      <c r="H64" s="37">
        <v>0</v>
      </c>
      <c r="I64" s="37">
        <f>SUM(J64,K64)</f>
        <v>0</v>
      </c>
      <c r="J64" s="37">
        <v>0</v>
      </c>
      <c r="K64" s="37">
        <v>0</v>
      </c>
      <c r="L64" s="37">
        <f>SUM(M64,N64)</f>
        <v>0</v>
      </c>
      <c r="M64" s="37">
        <v>0</v>
      </c>
      <c r="N64" s="38">
        <v>0</v>
      </c>
      <c r="O64" s="61" t="e">
        <f t="shared" si="17"/>
        <v>#DIV/0!</v>
      </c>
    </row>
    <row r="65" spans="1:15" ht="89.25" hidden="1" customHeight="1" x14ac:dyDescent="0.25">
      <c r="A65" s="35">
        <v>2300</v>
      </c>
      <c r="B65" s="36" t="s">
        <v>209</v>
      </c>
      <c r="C65" s="35" t="s">
        <v>177</v>
      </c>
      <c r="D65" s="35" t="s">
        <v>169</v>
      </c>
      <c r="E65" s="35" t="s">
        <v>169</v>
      </c>
      <c r="F65" s="37">
        <f t="shared" ref="F65:N65" si="21">SUM(F67,F72,F75,F79,F82,F85,F88,F91)</f>
        <v>0</v>
      </c>
      <c r="G65" s="37">
        <f t="shared" si="21"/>
        <v>0</v>
      </c>
      <c r="H65" s="37">
        <f t="shared" si="21"/>
        <v>0</v>
      </c>
      <c r="I65" s="37">
        <f t="shared" si="21"/>
        <v>0</v>
      </c>
      <c r="J65" s="37">
        <f t="shared" si="21"/>
        <v>0</v>
      </c>
      <c r="K65" s="37">
        <f t="shared" si="21"/>
        <v>0</v>
      </c>
      <c r="L65" s="37">
        <f t="shared" si="21"/>
        <v>0</v>
      </c>
      <c r="M65" s="37">
        <f t="shared" si="21"/>
        <v>0</v>
      </c>
      <c r="N65" s="38">
        <f t="shared" si="21"/>
        <v>0</v>
      </c>
      <c r="O65" s="61" t="e">
        <f t="shared" si="17"/>
        <v>#DIV/0!</v>
      </c>
    </row>
    <row r="66" spans="1:15" ht="15" hidden="1" customHeight="1" x14ac:dyDescent="0.25">
      <c r="A66" s="35"/>
      <c r="B66" s="36" t="s">
        <v>170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62"/>
      <c r="O66" s="61" t="e">
        <f t="shared" si="17"/>
        <v>#DIV/0!</v>
      </c>
    </row>
    <row r="67" spans="1:15" ht="25.5" hidden="1" customHeight="1" x14ac:dyDescent="0.25">
      <c r="A67" s="35">
        <v>2310</v>
      </c>
      <c r="B67" s="36" t="s">
        <v>210</v>
      </c>
      <c r="C67" s="35" t="s">
        <v>177</v>
      </c>
      <c r="D67" s="35" t="s">
        <v>168</v>
      </c>
      <c r="E67" s="35" t="s">
        <v>169</v>
      </c>
      <c r="F67" s="37">
        <f t="shared" ref="F67:N67" si="22">SUM(F69:F71)</f>
        <v>0</v>
      </c>
      <c r="G67" s="37">
        <f t="shared" si="22"/>
        <v>0</v>
      </c>
      <c r="H67" s="37">
        <f t="shared" si="22"/>
        <v>0</v>
      </c>
      <c r="I67" s="37">
        <f t="shared" si="22"/>
        <v>0</v>
      </c>
      <c r="J67" s="37">
        <f t="shared" si="22"/>
        <v>0</v>
      </c>
      <c r="K67" s="37">
        <f t="shared" si="22"/>
        <v>0</v>
      </c>
      <c r="L67" s="37">
        <f t="shared" si="22"/>
        <v>0</v>
      </c>
      <c r="M67" s="37">
        <f t="shared" si="22"/>
        <v>0</v>
      </c>
      <c r="N67" s="38">
        <f t="shared" si="22"/>
        <v>0</v>
      </c>
      <c r="O67" s="61" t="e">
        <f t="shared" si="17"/>
        <v>#DIV/0!</v>
      </c>
    </row>
    <row r="68" spans="1:15" ht="15" hidden="1" customHeight="1" x14ac:dyDescent="0.25">
      <c r="A68" s="35"/>
      <c r="B68" s="36" t="s">
        <v>172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62"/>
      <c r="O68" s="61" t="e">
        <f t="shared" si="17"/>
        <v>#DIV/0!</v>
      </c>
    </row>
    <row r="69" spans="1:15" ht="15" hidden="1" customHeight="1" x14ac:dyDescent="0.25">
      <c r="A69" s="35">
        <v>2311</v>
      </c>
      <c r="B69" s="36" t="s">
        <v>211</v>
      </c>
      <c r="C69" s="35" t="s">
        <v>177</v>
      </c>
      <c r="D69" s="35" t="s">
        <v>168</v>
      </c>
      <c r="E69" s="35" t="s">
        <v>168</v>
      </c>
      <c r="F69" s="37">
        <f>SUM(G69,H69)</f>
        <v>0</v>
      </c>
      <c r="G69" s="37">
        <v>0</v>
      </c>
      <c r="H69" s="37">
        <v>0</v>
      </c>
      <c r="I69" s="37">
        <f>SUM(J69,K69)</f>
        <v>0</v>
      </c>
      <c r="J69" s="37">
        <v>0</v>
      </c>
      <c r="K69" s="37">
        <v>0</v>
      </c>
      <c r="L69" s="37">
        <f>SUM(M69,N69)</f>
        <v>0</v>
      </c>
      <c r="M69" s="37">
        <v>0</v>
      </c>
      <c r="N69" s="38">
        <v>0</v>
      </c>
      <c r="O69" s="61" t="e">
        <f t="shared" si="17"/>
        <v>#DIV/0!</v>
      </c>
    </row>
    <row r="70" spans="1:15" ht="15" hidden="1" customHeight="1" x14ac:dyDescent="0.25">
      <c r="A70" s="35">
        <v>2312</v>
      </c>
      <c r="B70" s="36" t="s">
        <v>212</v>
      </c>
      <c r="C70" s="35" t="s">
        <v>177</v>
      </c>
      <c r="D70" s="35" t="s">
        <v>168</v>
      </c>
      <c r="E70" s="35" t="s">
        <v>175</v>
      </c>
      <c r="F70" s="37">
        <f>SUM(G70,H70)</f>
        <v>0</v>
      </c>
      <c r="G70" s="37">
        <v>0</v>
      </c>
      <c r="H70" s="37">
        <v>0</v>
      </c>
      <c r="I70" s="37">
        <f>SUM(J70,K70)</f>
        <v>0</v>
      </c>
      <c r="J70" s="37">
        <v>0</v>
      </c>
      <c r="K70" s="37">
        <v>0</v>
      </c>
      <c r="L70" s="37">
        <f>SUM(M70,N70)</f>
        <v>0</v>
      </c>
      <c r="M70" s="37">
        <v>0</v>
      </c>
      <c r="N70" s="38">
        <v>0</v>
      </c>
      <c r="O70" s="61" t="e">
        <f t="shared" si="17"/>
        <v>#DIV/0!</v>
      </c>
    </row>
    <row r="71" spans="1:15" ht="15" hidden="1" customHeight="1" x14ac:dyDescent="0.25">
      <c r="A71" s="35">
        <v>2313</v>
      </c>
      <c r="B71" s="36" t="s">
        <v>213</v>
      </c>
      <c r="C71" s="35" t="s">
        <v>177</v>
      </c>
      <c r="D71" s="35" t="s">
        <v>168</v>
      </c>
      <c r="E71" s="35" t="s">
        <v>177</v>
      </c>
      <c r="F71" s="37">
        <f>SUM(G71,H71)</f>
        <v>0</v>
      </c>
      <c r="G71" s="37">
        <v>0</v>
      </c>
      <c r="H71" s="37">
        <v>0</v>
      </c>
      <c r="I71" s="37">
        <f>SUM(J71,K71)</f>
        <v>0</v>
      </c>
      <c r="J71" s="37">
        <v>0</v>
      </c>
      <c r="K71" s="37">
        <v>0</v>
      </c>
      <c r="L71" s="37">
        <f>SUM(M71,N71)</f>
        <v>0</v>
      </c>
      <c r="M71" s="37">
        <v>0</v>
      </c>
      <c r="N71" s="38">
        <v>0</v>
      </c>
      <c r="O71" s="61" t="e">
        <f t="shared" si="17"/>
        <v>#DIV/0!</v>
      </c>
    </row>
    <row r="72" spans="1:15" ht="15" hidden="1" customHeight="1" x14ac:dyDescent="0.25">
      <c r="A72" s="35">
        <v>2320</v>
      </c>
      <c r="B72" s="36" t="s">
        <v>214</v>
      </c>
      <c r="C72" s="35" t="s">
        <v>177</v>
      </c>
      <c r="D72" s="35" t="s">
        <v>175</v>
      </c>
      <c r="E72" s="35" t="s">
        <v>169</v>
      </c>
      <c r="F72" s="37">
        <f t="shared" ref="F72:N72" si="23">SUM(F74)</f>
        <v>0</v>
      </c>
      <c r="G72" s="37">
        <f t="shared" si="23"/>
        <v>0</v>
      </c>
      <c r="H72" s="37">
        <f t="shared" si="23"/>
        <v>0</v>
      </c>
      <c r="I72" s="37">
        <f t="shared" si="23"/>
        <v>0</v>
      </c>
      <c r="J72" s="37">
        <f t="shared" si="23"/>
        <v>0</v>
      </c>
      <c r="K72" s="37">
        <f t="shared" si="23"/>
        <v>0</v>
      </c>
      <c r="L72" s="37">
        <f t="shared" si="23"/>
        <v>0</v>
      </c>
      <c r="M72" s="37">
        <f t="shared" si="23"/>
        <v>0</v>
      </c>
      <c r="N72" s="38">
        <f t="shared" si="23"/>
        <v>0</v>
      </c>
      <c r="O72" s="61" t="e">
        <f t="shared" si="17"/>
        <v>#DIV/0!</v>
      </c>
    </row>
    <row r="73" spans="1:15" ht="15" hidden="1" customHeight="1" x14ac:dyDescent="0.25">
      <c r="A73" s="35"/>
      <c r="B73" s="36" t="s">
        <v>172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62"/>
      <c r="O73" s="61" t="e">
        <f t="shared" si="17"/>
        <v>#DIV/0!</v>
      </c>
    </row>
    <row r="74" spans="1:15" ht="15" hidden="1" customHeight="1" x14ac:dyDescent="0.25">
      <c r="A74" s="35">
        <v>2321</v>
      </c>
      <c r="B74" s="36" t="s">
        <v>215</v>
      </c>
      <c r="C74" s="35" t="s">
        <v>177</v>
      </c>
      <c r="D74" s="35" t="s">
        <v>175</v>
      </c>
      <c r="E74" s="35" t="s">
        <v>168</v>
      </c>
      <c r="F74" s="37">
        <f>SUM(G74,H74)</f>
        <v>0</v>
      </c>
      <c r="G74" s="37">
        <v>0</v>
      </c>
      <c r="H74" s="37">
        <v>0</v>
      </c>
      <c r="I74" s="37">
        <f>SUM(J74,K74)</f>
        <v>0</v>
      </c>
      <c r="J74" s="37">
        <v>0</v>
      </c>
      <c r="K74" s="37">
        <v>0</v>
      </c>
      <c r="L74" s="37">
        <f>SUM(M74,N74)</f>
        <v>0</v>
      </c>
      <c r="M74" s="37">
        <v>0</v>
      </c>
      <c r="N74" s="38">
        <v>0</v>
      </c>
      <c r="O74" s="61" t="e">
        <f t="shared" si="17"/>
        <v>#DIV/0!</v>
      </c>
    </row>
    <row r="75" spans="1:15" ht="25.5" hidden="1" customHeight="1" x14ac:dyDescent="0.25">
      <c r="A75" s="35">
        <v>2330</v>
      </c>
      <c r="B75" s="36" t="s">
        <v>216</v>
      </c>
      <c r="C75" s="35" t="s">
        <v>177</v>
      </c>
      <c r="D75" s="35" t="s">
        <v>177</v>
      </c>
      <c r="E75" s="35" t="s">
        <v>169</v>
      </c>
      <c r="F75" s="37">
        <f t="shared" ref="F75:N75" si="24">SUM(F77:F78)</f>
        <v>0</v>
      </c>
      <c r="G75" s="37">
        <f t="shared" si="24"/>
        <v>0</v>
      </c>
      <c r="H75" s="37">
        <f t="shared" si="24"/>
        <v>0</v>
      </c>
      <c r="I75" s="37">
        <f t="shared" si="24"/>
        <v>0</v>
      </c>
      <c r="J75" s="37">
        <f t="shared" si="24"/>
        <v>0</v>
      </c>
      <c r="K75" s="37">
        <f t="shared" si="24"/>
        <v>0</v>
      </c>
      <c r="L75" s="37">
        <f t="shared" si="24"/>
        <v>0</v>
      </c>
      <c r="M75" s="37">
        <f t="shared" si="24"/>
        <v>0</v>
      </c>
      <c r="N75" s="38">
        <f t="shared" si="24"/>
        <v>0</v>
      </c>
      <c r="O75" s="61" t="e">
        <f t="shared" si="17"/>
        <v>#DIV/0!</v>
      </c>
    </row>
    <row r="76" spans="1:15" ht="15" hidden="1" customHeight="1" x14ac:dyDescent="0.25">
      <c r="A76" s="35"/>
      <c r="B76" s="36" t="s">
        <v>172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62"/>
      <c r="O76" s="61" t="e">
        <f t="shared" si="17"/>
        <v>#DIV/0!</v>
      </c>
    </row>
    <row r="77" spans="1:15" ht="15" hidden="1" customHeight="1" x14ac:dyDescent="0.25">
      <c r="A77" s="35">
        <v>2331</v>
      </c>
      <c r="B77" s="36" t="s">
        <v>217</v>
      </c>
      <c r="C77" s="35" t="s">
        <v>177</v>
      </c>
      <c r="D77" s="35" t="s">
        <v>177</v>
      </c>
      <c r="E77" s="35" t="s">
        <v>168</v>
      </c>
      <c r="F77" s="37">
        <f>SUM(G77,H77)</f>
        <v>0</v>
      </c>
      <c r="G77" s="37">
        <v>0</v>
      </c>
      <c r="H77" s="37">
        <v>0</v>
      </c>
      <c r="I77" s="37">
        <f>SUM(J77,K77)</f>
        <v>0</v>
      </c>
      <c r="J77" s="37">
        <v>0</v>
      </c>
      <c r="K77" s="37">
        <v>0</v>
      </c>
      <c r="L77" s="37">
        <f>SUM(M77,N77)</f>
        <v>0</v>
      </c>
      <c r="M77" s="37">
        <v>0</v>
      </c>
      <c r="N77" s="38">
        <v>0</v>
      </c>
      <c r="O77" s="61" t="e">
        <f t="shared" si="17"/>
        <v>#DIV/0!</v>
      </c>
    </row>
    <row r="78" spans="1:15" ht="15" hidden="1" customHeight="1" x14ac:dyDescent="0.25">
      <c r="A78" s="35">
        <v>2332</v>
      </c>
      <c r="B78" s="36" t="s">
        <v>218</v>
      </c>
      <c r="C78" s="35" t="s">
        <v>177</v>
      </c>
      <c r="D78" s="35" t="s">
        <v>177</v>
      </c>
      <c r="E78" s="35" t="s">
        <v>175</v>
      </c>
      <c r="F78" s="37">
        <f>SUM(G78,H78)</f>
        <v>0</v>
      </c>
      <c r="G78" s="37">
        <v>0</v>
      </c>
      <c r="H78" s="37">
        <v>0</v>
      </c>
      <c r="I78" s="37">
        <f>SUM(J78,K78)</f>
        <v>0</v>
      </c>
      <c r="J78" s="37">
        <v>0</v>
      </c>
      <c r="K78" s="37">
        <v>0</v>
      </c>
      <c r="L78" s="37">
        <f>SUM(M78,N78)</f>
        <v>0</v>
      </c>
      <c r="M78" s="37">
        <v>0</v>
      </c>
      <c r="N78" s="38">
        <v>0</v>
      </c>
      <c r="O78" s="61" t="e">
        <f t="shared" si="17"/>
        <v>#DIV/0!</v>
      </c>
    </row>
    <row r="79" spans="1:15" ht="15" hidden="1" customHeight="1" x14ac:dyDescent="0.25">
      <c r="A79" s="35">
        <v>2340</v>
      </c>
      <c r="B79" s="36" t="s">
        <v>219</v>
      </c>
      <c r="C79" s="35" t="s">
        <v>177</v>
      </c>
      <c r="D79" s="35" t="s">
        <v>186</v>
      </c>
      <c r="E79" s="35" t="s">
        <v>169</v>
      </c>
      <c r="F79" s="37">
        <f t="shared" ref="F79:N79" si="25">SUM(F81)</f>
        <v>0</v>
      </c>
      <c r="G79" s="37">
        <f t="shared" si="25"/>
        <v>0</v>
      </c>
      <c r="H79" s="37">
        <f t="shared" si="25"/>
        <v>0</v>
      </c>
      <c r="I79" s="37">
        <f t="shared" si="25"/>
        <v>0</v>
      </c>
      <c r="J79" s="37">
        <f t="shared" si="25"/>
        <v>0</v>
      </c>
      <c r="K79" s="37">
        <f t="shared" si="25"/>
        <v>0</v>
      </c>
      <c r="L79" s="37">
        <f t="shared" si="25"/>
        <v>0</v>
      </c>
      <c r="M79" s="37">
        <f t="shared" si="25"/>
        <v>0</v>
      </c>
      <c r="N79" s="38">
        <f t="shared" si="25"/>
        <v>0</v>
      </c>
      <c r="O79" s="61" t="e">
        <f t="shared" si="17"/>
        <v>#DIV/0!</v>
      </c>
    </row>
    <row r="80" spans="1:15" ht="15" hidden="1" customHeight="1" x14ac:dyDescent="0.25">
      <c r="A80" s="35"/>
      <c r="B80" s="36" t="s">
        <v>172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62"/>
      <c r="O80" s="61" t="e">
        <f t="shared" si="17"/>
        <v>#DIV/0!</v>
      </c>
    </row>
    <row r="81" spans="1:15" ht="15" hidden="1" customHeight="1" x14ac:dyDescent="0.25">
      <c r="A81" s="35">
        <v>2341</v>
      </c>
      <c r="B81" s="36" t="s">
        <v>219</v>
      </c>
      <c r="C81" s="35" t="s">
        <v>177</v>
      </c>
      <c r="D81" s="35" t="s">
        <v>186</v>
      </c>
      <c r="E81" s="35" t="s">
        <v>168</v>
      </c>
      <c r="F81" s="37">
        <f>SUM(G81,H81)</f>
        <v>0</v>
      </c>
      <c r="G81" s="37">
        <v>0</v>
      </c>
      <c r="H81" s="37">
        <v>0</v>
      </c>
      <c r="I81" s="37">
        <f>SUM(J81,K81)</f>
        <v>0</v>
      </c>
      <c r="J81" s="37">
        <v>0</v>
      </c>
      <c r="K81" s="37">
        <v>0</v>
      </c>
      <c r="L81" s="37">
        <f>SUM(M81,N81)</f>
        <v>0</v>
      </c>
      <c r="M81" s="37">
        <v>0</v>
      </c>
      <c r="N81" s="38">
        <v>0</v>
      </c>
      <c r="O81" s="61" t="e">
        <f t="shared" si="17"/>
        <v>#DIV/0!</v>
      </c>
    </row>
    <row r="82" spans="1:15" ht="15" hidden="1" customHeight="1" x14ac:dyDescent="0.25">
      <c r="A82" s="35">
        <v>2350</v>
      </c>
      <c r="B82" s="36" t="s">
        <v>220</v>
      </c>
      <c r="C82" s="35" t="s">
        <v>177</v>
      </c>
      <c r="D82" s="35" t="s">
        <v>189</v>
      </c>
      <c r="E82" s="35" t="s">
        <v>169</v>
      </c>
      <c r="F82" s="37">
        <f t="shared" ref="F82:N82" si="26">SUM(F84)</f>
        <v>0</v>
      </c>
      <c r="G82" s="37">
        <f t="shared" si="26"/>
        <v>0</v>
      </c>
      <c r="H82" s="37">
        <f t="shared" si="26"/>
        <v>0</v>
      </c>
      <c r="I82" s="37">
        <f t="shared" si="26"/>
        <v>0</v>
      </c>
      <c r="J82" s="37">
        <f t="shared" si="26"/>
        <v>0</v>
      </c>
      <c r="K82" s="37">
        <f t="shared" si="26"/>
        <v>0</v>
      </c>
      <c r="L82" s="37">
        <f t="shared" si="26"/>
        <v>0</v>
      </c>
      <c r="M82" s="37">
        <f t="shared" si="26"/>
        <v>0</v>
      </c>
      <c r="N82" s="38">
        <f t="shared" si="26"/>
        <v>0</v>
      </c>
      <c r="O82" s="61" t="e">
        <f t="shared" si="17"/>
        <v>#DIV/0!</v>
      </c>
    </row>
    <row r="83" spans="1:15" ht="15" hidden="1" customHeight="1" x14ac:dyDescent="0.25">
      <c r="A83" s="35"/>
      <c r="B83" s="36" t="s">
        <v>172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62"/>
      <c r="O83" s="61" t="e">
        <f t="shared" si="17"/>
        <v>#DIV/0!</v>
      </c>
    </row>
    <row r="84" spans="1:15" ht="15" hidden="1" customHeight="1" x14ac:dyDescent="0.25">
      <c r="A84" s="35">
        <v>2351</v>
      </c>
      <c r="B84" s="36" t="s">
        <v>221</v>
      </c>
      <c r="C84" s="35" t="s">
        <v>177</v>
      </c>
      <c r="D84" s="35" t="s">
        <v>189</v>
      </c>
      <c r="E84" s="35" t="s">
        <v>168</v>
      </c>
      <c r="F84" s="37">
        <f>SUM(G84,H84)</f>
        <v>0</v>
      </c>
      <c r="G84" s="37">
        <v>0</v>
      </c>
      <c r="H84" s="37">
        <v>0</v>
      </c>
      <c r="I84" s="37">
        <f>SUM(J84,K84)</f>
        <v>0</v>
      </c>
      <c r="J84" s="37">
        <v>0</v>
      </c>
      <c r="K84" s="37">
        <v>0</v>
      </c>
      <c r="L84" s="37">
        <f>SUM(M84,N84)</f>
        <v>0</v>
      </c>
      <c r="M84" s="37">
        <v>0</v>
      </c>
      <c r="N84" s="38">
        <v>0</v>
      </c>
      <c r="O84" s="61" t="e">
        <f t="shared" si="17"/>
        <v>#DIV/0!</v>
      </c>
    </row>
    <row r="85" spans="1:15" ht="51" hidden="1" customHeight="1" x14ac:dyDescent="0.25">
      <c r="A85" s="35">
        <v>2360</v>
      </c>
      <c r="B85" s="36" t="s">
        <v>222</v>
      </c>
      <c r="C85" s="35" t="s">
        <v>177</v>
      </c>
      <c r="D85" s="35" t="s">
        <v>192</v>
      </c>
      <c r="E85" s="35" t="s">
        <v>169</v>
      </c>
      <c r="F85" s="37">
        <f t="shared" ref="F85:N85" si="27">SUM(F87)</f>
        <v>0</v>
      </c>
      <c r="G85" s="37">
        <f t="shared" si="27"/>
        <v>0</v>
      </c>
      <c r="H85" s="37">
        <f t="shared" si="27"/>
        <v>0</v>
      </c>
      <c r="I85" s="37">
        <f t="shared" si="27"/>
        <v>0</v>
      </c>
      <c r="J85" s="37">
        <f t="shared" si="27"/>
        <v>0</v>
      </c>
      <c r="K85" s="37">
        <f t="shared" si="27"/>
        <v>0</v>
      </c>
      <c r="L85" s="37">
        <f t="shared" si="27"/>
        <v>0</v>
      </c>
      <c r="M85" s="37">
        <f t="shared" si="27"/>
        <v>0</v>
      </c>
      <c r="N85" s="38">
        <f t="shared" si="27"/>
        <v>0</v>
      </c>
      <c r="O85" s="61" t="e">
        <f t="shared" si="17"/>
        <v>#DIV/0!</v>
      </c>
    </row>
    <row r="86" spans="1:15" ht="15" hidden="1" customHeight="1" x14ac:dyDescent="0.25">
      <c r="A86" s="35"/>
      <c r="B86" s="36" t="s">
        <v>172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62"/>
      <c r="O86" s="61" t="e">
        <f t="shared" si="17"/>
        <v>#DIV/0!</v>
      </c>
    </row>
    <row r="87" spans="1:15" ht="51" hidden="1" customHeight="1" x14ac:dyDescent="0.25">
      <c r="A87" s="35">
        <v>2361</v>
      </c>
      <c r="B87" s="36" t="s">
        <v>222</v>
      </c>
      <c r="C87" s="35" t="s">
        <v>177</v>
      </c>
      <c r="D87" s="35" t="s">
        <v>192</v>
      </c>
      <c r="E87" s="35" t="s">
        <v>168</v>
      </c>
      <c r="F87" s="37">
        <f>SUM(G87,H87)</f>
        <v>0</v>
      </c>
      <c r="G87" s="37">
        <v>0</v>
      </c>
      <c r="H87" s="37">
        <v>0</v>
      </c>
      <c r="I87" s="37">
        <f>SUM(J87,K87)</f>
        <v>0</v>
      </c>
      <c r="J87" s="37">
        <v>0</v>
      </c>
      <c r="K87" s="37">
        <v>0</v>
      </c>
      <c r="L87" s="37">
        <f>SUM(M87,N87)</f>
        <v>0</v>
      </c>
      <c r="M87" s="37">
        <v>0</v>
      </c>
      <c r="N87" s="38">
        <v>0</v>
      </c>
      <c r="O87" s="61" t="e">
        <f t="shared" si="17"/>
        <v>#DIV/0!</v>
      </c>
    </row>
    <row r="88" spans="1:15" ht="15" hidden="1" customHeight="1" x14ac:dyDescent="0.25">
      <c r="A88" s="35">
        <v>2370</v>
      </c>
      <c r="B88" s="36" t="s">
        <v>223</v>
      </c>
      <c r="C88" s="35" t="s">
        <v>177</v>
      </c>
      <c r="D88" s="35" t="s">
        <v>195</v>
      </c>
      <c r="E88" s="35" t="s">
        <v>169</v>
      </c>
      <c r="F88" s="37">
        <f t="shared" ref="F88:N88" si="28">SUM(F90)</f>
        <v>0</v>
      </c>
      <c r="G88" s="37">
        <f t="shared" si="28"/>
        <v>0</v>
      </c>
      <c r="H88" s="37">
        <f t="shared" si="28"/>
        <v>0</v>
      </c>
      <c r="I88" s="37">
        <f t="shared" si="28"/>
        <v>0</v>
      </c>
      <c r="J88" s="37">
        <f t="shared" si="28"/>
        <v>0</v>
      </c>
      <c r="K88" s="37">
        <f t="shared" si="28"/>
        <v>0</v>
      </c>
      <c r="L88" s="37">
        <f t="shared" si="28"/>
        <v>0</v>
      </c>
      <c r="M88" s="37">
        <f t="shared" si="28"/>
        <v>0</v>
      </c>
      <c r="N88" s="38">
        <f t="shared" si="28"/>
        <v>0</v>
      </c>
      <c r="O88" s="61" t="e">
        <f t="shared" si="17"/>
        <v>#DIV/0!</v>
      </c>
    </row>
    <row r="89" spans="1:15" ht="15" hidden="1" customHeight="1" x14ac:dyDescent="0.25">
      <c r="A89" s="35"/>
      <c r="B89" s="36" t="s">
        <v>172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62"/>
      <c r="O89" s="61" t="e">
        <f t="shared" si="17"/>
        <v>#DIV/0!</v>
      </c>
    </row>
    <row r="90" spans="1:15" ht="15" hidden="1" customHeight="1" x14ac:dyDescent="0.25">
      <c r="A90" s="35">
        <v>2371</v>
      </c>
      <c r="B90" s="36" t="s">
        <v>223</v>
      </c>
      <c r="C90" s="35" t="s">
        <v>177</v>
      </c>
      <c r="D90" s="35" t="s">
        <v>195</v>
      </c>
      <c r="E90" s="35" t="s">
        <v>168</v>
      </c>
      <c r="F90" s="37">
        <f>SUM(G90,H90)</f>
        <v>0</v>
      </c>
      <c r="G90" s="37">
        <v>0</v>
      </c>
      <c r="H90" s="37">
        <v>0</v>
      </c>
      <c r="I90" s="37">
        <f>SUM(J90,K90)</f>
        <v>0</v>
      </c>
      <c r="J90" s="37">
        <v>0</v>
      </c>
      <c r="K90" s="37">
        <v>0</v>
      </c>
      <c r="L90" s="37">
        <f>SUM(M90,N90)</f>
        <v>0</v>
      </c>
      <c r="M90" s="37">
        <v>0</v>
      </c>
      <c r="N90" s="38">
        <v>0</v>
      </c>
      <c r="O90" s="61" t="e">
        <f t="shared" si="17"/>
        <v>#DIV/0!</v>
      </c>
    </row>
    <row r="91" spans="1:15" ht="38.25" hidden="1" customHeight="1" x14ac:dyDescent="0.25">
      <c r="A91" s="35">
        <v>2380</v>
      </c>
      <c r="B91" s="36" t="s">
        <v>224</v>
      </c>
      <c r="C91" s="35" t="s">
        <v>177</v>
      </c>
      <c r="D91" s="35" t="s">
        <v>197</v>
      </c>
      <c r="E91" s="35" t="s">
        <v>169</v>
      </c>
      <c r="F91" s="37">
        <f t="shared" ref="F91:N91" si="29">SUM(F93)</f>
        <v>0</v>
      </c>
      <c r="G91" s="37">
        <f t="shared" si="29"/>
        <v>0</v>
      </c>
      <c r="H91" s="37">
        <f t="shared" si="29"/>
        <v>0</v>
      </c>
      <c r="I91" s="37">
        <f t="shared" si="29"/>
        <v>0</v>
      </c>
      <c r="J91" s="37">
        <f t="shared" si="29"/>
        <v>0</v>
      </c>
      <c r="K91" s="37">
        <f t="shared" si="29"/>
        <v>0</v>
      </c>
      <c r="L91" s="37">
        <f t="shared" si="29"/>
        <v>0</v>
      </c>
      <c r="M91" s="37">
        <f t="shared" si="29"/>
        <v>0</v>
      </c>
      <c r="N91" s="38">
        <f t="shared" si="29"/>
        <v>0</v>
      </c>
      <c r="O91" s="61" t="e">
        <f t="shared" si="17"/>
        <v>#DIV/0!</v>
      </c>
    </row>
    <row r="92" spans="1:15" ht="15" hidden="1" customHeight="1" x14ac:dyDescent="0.25">
      <c r="A92" s="35"/>
      <c r="B92" s="36" t="s">
        <v>172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62"/>
      <c r="O92" s="61" t="e">
        <f t="shared" si="17"/>
        <v>#DIV/0!</v>
      </c>
    </row>
    <row r="93" spans="1:15" ht="38.25" hidden="1" customHeight="1" x14ac:dyDescent="0.25">
      <c r="A93" s="35">
        <v>2381</v>
      </c>
      <c r="B93" s="36" t="s">
        <v>225</v>
      </c>
      <c r="C93" s="35" t="s">
        <v>168</v>
      </c>
      <c r="D93" s="35" t="s">
        <v>197</v>
      </c>
      <c r="E93" s="35" t="s">
        <v>168</v>
      </c>
      <c r="F93" s="37">
        <f>SUM(G93,H93)</f>
        <v>0</v>
      </c>
      <c r="G93" s="37">
        <v>0</v>
      </c>
      <c r="H93" s="37">
        <v>0</v>
      </c>
      <c r="I93" s="37">
        <f>SUM(J93,K93)</f>
        <v>0</v>
      </c>
      <c r="J93" s="37">
        <v>0</v>
      </c>
      <c r="K93" s="37">
        <v>0</v>
      </c>
      <c r="L93" s="37">
        <f>SUM(M93,N93)</f>
        <v>0</v>
      </c>
      <c r="M93" s="37">
        <v>0</v>
      </c>
      <c r="N93" s="38">
        <v>0</v>
      </c>
      <c r="O93" s="61" t="e">
        <f t="shared" si="17"/>
        <v>#DIV/0!</v>
      </c>
    </row>
    <row r="94" spans="1:15" ht="63.75" customHeight="1" x14ac:dyDescent="0.25">
      <c r="A94" s="35">
        <v>2400</v>
      </c>
      <c r="B94" s="36" t="s">
        <v>226</v>
      </c>
      <c r="C94" s="35" t="s">
        <v>186</v>
      </c>
      <c r="D94" s="35" t="s">
        <v>169</v>
      </c>
      <c r="E94" s="35" t="s">
        <v>169</v>
      </c>
      <c r="F94" s="37">
        <f t="shared" ref="F94:N94" si="30">SUM(F96,F100,F106,F114,F119,F126,F129,F135,F144)</f>
        <v>0</v>
      </c>
      <c r="G94" s="37">
        <f t="shared" si="30"/>
        <v>0</v>
      </c>
      <c r="H94" s="37">
        <f t="shared" si="30"/>
        <v>0</v>
      </c>
      <c r="I94" s="37">
        <f t="shared" si="30"/>
        <v>38431846.399999999</v>
      </c>
      <c r="J94" s="37">
        <f t="shared" si="30"/>
        <v>44901785</v>
      </c>
      <c r="K94" s="37">
        <f t="shared" si="30"/>
        <v>-6469938.5999999996</v>
      </c>
      <c r="L94" s="37">
        <f t="shared" si="30"/>
        <v>28828181.399999999</v>
      </c>
      <c r="M94" s="37">
        <f t="shared" si="30"/>
        <v>35298120</v>
      </c>
      <c r="N94" s="38">
        <f t="shared" si="30"/>
        <v>-6469938.5999999996</v>
      </c>
      <c r="O94" s="61">
        <f t="shared" si="17"/>
        <v>75.011179790726899</v>
      </c>
    </row>
    <row r="95" spans="1:15" ht="15" customHeight="1" x14ac:dyDescent="0.25">
      <c r="A95" s="35"/>
      <c r="B95" s="36" t="s">
        <v>172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62"/>
      <c r="O95" s="61"/>
    </row>
    <row r="96" spans="1:15" ht="51" hidden="1" customHeight="1" x14ac:dyDescent="0.25">
      <c r="A96" s="35">
        <v>2410</v>
      </c>
      <c r="B96" s="36" t="s">
        <v>227</v>
      </c>
      <c r="C96" s="35" t="s">
        <v>186</v>
      </c>
      <c r="D96" s="35" t="s">
        <v>168</v>
      </c>
      <c r="E96" s="35" t="s">
        <v>169</v>
      </c>
      <c r="F96" s="37">
        <f t="shared" ref="F96:N96" si="31">SUM(F98:F99)</f>
        <v>0</v>
      </c>
      <c r="G96" s="37">
        <f t="shared" si="31"/>
        <v>0</v>
      </c>
      <c r="H96" s="37">
        <f t="shared" si="31"/>
        <v>0</v>
      </c>
      <c r="I96" s="37">
        <f t="shared" si="31"/>
        <v>0</v>
      </c>
      <c r="J96" s="37">
        <f t="shared" si="31"/>
        <v>0</v>
      </c>
      <c r="K96" s="37">
        <f t="shared" si="31"/>
        <v>0</v>
      </c>
      <c r="L96" s="37">
        <f t="shared" si="31"/>
        <v>0</v>
      </c>
      <c r="M96" s="37">
        <f t="shared" si="31"/>
        <v>0</v>
      </c>
      <c r="N96" s="38">
        <f t="shared" si="31"/>
        <v>0</v>
      </c>
      <c r="O96" s="61" t="e">
        <f>+L96*100/I96</f>
        <v>#DIV/0!</v>
      </c>
    </row>
    <row r="97" spans="1:15" ht="15" hidden="1" customHeight="1" x14ac:dyDescent="0.25">
      <c r="A97" s="35"/>
      <c r="B97" s="36" t="s">
        <v>172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62"/>
      <c r="O97" s="61" t="e">
        <f>+L97*100/I97</f>
        <v>#DIV/0!</v>
      </c>
    </row>
    <row r="98" spans="1:15" ht="38.25" hidden="1" customHeight="1" x14ac:dyDescent="0.25">
      <c r="A98" s="35">
        <v>2411</v>
      </c>
      <c r="B98" s="36" t="s">
        <v>228</v>
      </c>
      <c r="C98" s="35" t="s">
        <v>186</v>
      </c>
      <c r="D98" s="35" t="s">
        <v>168</v>
      </c>
      <c r="E98" s="35" t="s">
        <v>168</v>
      </c>
      <c r="F98" s="37">
        <f>SUM(G98,H98)</f>
        <v>0</v>
      </c>
      <c r="G98" s="37">
        <v>0</v>
      </c>
      <c r="H98" s="37">
        <v>0</v>
      </c>
      <c r="I98" s="37">
        <f>SUM(J98,K98)</f>
        <v>0</v>
      </c>
      <c r="J98" s="37">
        <v>0</v>
      </c>
      <c r="K98" s="37">
        <v>0</v>
      </c>
      <c r="L98" s="37">
        <f>SUM(M98,N98)</f>
        <v>0</v>
      </c>
      <c r="M98" s="37">
        <v>0</v>
      </c>
      <c r="N98" s="38">
        <v>0</v>
      </c>
      <c r="O98" s="61" t="e">
        <f>+L98*100/I98</f>
        <v>#DIV/0!</v>
      </c>
    </row>
    <row r="99" spans="1:15" ht="38.25" hidden="1" customHeight="1" x14ac:dyDescent="0.25">
      <c r="A99" s="35">
        <v>2412</v>
      </c>
      <c r="B99" s="36" t="s">
        <v>229</v>
      </c>
      <c r="C99" s="35" t="s">
        <v>186</v>
      </c>
      <c r="D99" s="35" t="s">
        <v>168</v>
      </c>
      <c r="E99" s="35" t="s">
        <v>175</v>
      </c>
      <c r="F99" s="37">
        <f>SUM(G99,H99)</f>
        <v>0</v>
      </c>
      <c r="G99" s="37">
        <v>0</v>
      </c>
      <c r="H99" s="37">
        <v>0</v>
      </c>
      <c r="I99" s="37">
        <f>SUM(J99,K99)</f>
        <v>0</v>
      </c>
      <c r="J99" s="37">
        <v>0</v>
      </c>
      <c r="K99" s="37">
        <v>0</v>
      </c>
      <c r="L99" s="37">
        <f>SUM(M99,N99)</f>
        <v>0</v>
      </c>
      <c r="M99" s="37">
        <v>0</v>
      </c>
      <c r="N99" s="38">
        <v>0</v>
      </c>
      <c r="O99" s="61" t="e">
        <f>+L99*100/I99</f>
        <v>#DIV/0!</v>
      </c>
    </row>
    <row r="100" spans="1:15" ht="38.25" customHeight="1" x14ac:dyDescent="0.25">
      <c r="A100" s="35">
        <v>2420</v>
      </c>
      <c r="B100" s="36" t="s">
        <v>230</v>
      </c>
      <c r="C100" s="35" t="s">
        <v>186</v>
      </c>
      <c r="D100" s="35" t="s">
        <v>175</v>
      </c>
      <c r="E100" s="35" t="s">
        <v>169</v>
      </c>
      <c r="F100" s="37">
        <f t="shared" ref="F100:N100" si="32">SUM(F102:F105)</f>
        <v>0</v>
      </c>
      <c r="G100" s="37">
        <f t="shared" si="32"/>
        <v>0</v>
      </c>
      <c r="H100" s="37">
        <f t="shared" si="32"/>
        <v>0</v>
      </c>
      <c r="I100" s="37">
        <f t="shared" si="32"/>
        <v>4378785</v>
      </c>
      <c r="J100" s="37">
        <f t="shared" si="32"/>
        <v>4088785</v>
      </c>
      <c r="K100" s="37">
        <f t="shared" si="32"/>
        <v>290000</v>
      </c>
      <c r="L100" s="37">
        <f t="shared" si="32"/>
        <v>3601170</v>
      </c>
      <c r="M100" s="37">
        <f t="shared" si="32"/>
        <v>3311170</v>
      </c>
      <c r="N100" s="38">
        <f t="shared" si="32"/>
        <v>290000</v>
      </c>
      <c r="O100" s="61">
        <f>+L100*100/I100</f>
        <v>82.241306663834834</v>
      </c>
    </row>
    <row r="101" spans="1:15" ht="15" customHeight="1" x14ac:dyDescent="0.25">
      <c r="A101" s="35"/>
      <c r="B101" s="36" t="s">
        <v>172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62"/>
      <c r="O101" s="61"/>
    </row>
    <row r="102" spans="1:15" ht="15" customHeight="1" x14ac:dyDescent="0.25">
      <c r="A102" s="35">
        <v>2421</v>
      </c>
      <c r="B102" s="36" t="s">
        <v>231</v>
      </c>
      <c r="C102" s="35" t="s">
        <v>186</v>
      </c>
      <c r="D102" s="35" t="s">
        <v>175</v>
      </c>
      <c r="E102" s="35" t="s">
        <v>168</v>
      </c>
      <c r="F102" s="37">
        <f>SUM(G102,H102)</f>
        <v>0</v>
      </c>
      <c r="G102" s="37">
        <v>0</v>
      </c>
      <c r="H102" s="37">
        <v>0</v>
      </c>
      <c r="I102" s="37">
        <f>SUM(J102,K102)</f>
        <v>4378785</v>
      </c>
      <c r="J102" s="37">
        <v>4088785</v>
      </c>
      <c r="K102" s="37">
        <v>290000</v>
      </c>
      <c r="L102" s="37">
        <f>SUM(M102,N102)</f>
        <v>3601170</v>
      </c>
      <c r="M102" s="37">
        <v>3311170</v>
      </c>
      <c r="N102" s="38">
        <v>290000</v>
      </c>
      <c r="O102" s="61">
        <f t="shared" ref="O102:O119" si="33">+L102*100/I102</f>
        <v>82.241306663834834</v>
      </c>
    </row>
    <row r="103" spans="1:15" ht="15" hidden="1" customHeight="1" x14ac:dyDescent="0.25">
      <c r="A103" s="35">
        <v>2422</v>
      </c>
      <c r="B103" s="36" t="s">
        <v>232</v>
      </c>
      <c r="C103" s="35" t="s">
        <v>186</v>
      </c>
      <c r="D103" s="35" t="s">
        <v>175</v>
      </c>
      <c r="E103" s="35" t="s">
        <v>175</v>
      </c>
      <c r="F103" s="37">
        <f>SUM(G103,H103)</f>
        <v>0</v>
      </c>
      <c r="G103" s="37">
        <v>0</v>
      </c>
      <c r="H103" s="37">
        <v>0</v>
      </c>
      <c r="I103" s="37">
        <f>SUM(J103,K103)</f>
        <v>0</v>
      </c>
      <c r="J103" s="37">
        <v>0</v>
      </c>
      <c r="K103" s="37">
        <v>0</v>
      </c>
      <c r="L103" s="37">
        <f>SUM(M103,N103)</f>
        <v>0</v>
      </c>
      <c r="M103" s="37">
        <v>0</v>
      </c>
      <c r="N103" s="38">
        <v>0</v>
      </c>
      <c r="O103" s="61" t="e">
        <f t="shared" si="33"/>
        <v>#DIV/0!</v>
      </c>
    </row>
    <row r="104" spans="1:15" ht="15" hidden="1" customHeight="1" x14ac:dyDescent="0.25">
      <c r="A104" s="35">
        <v>2423</v>
      </c>
      <c r="B104" s="36" t="s">
        <v>233</v>
      </c>
      <c r="C104" s="35" t="s">
        <v>186</v>
      </c>
      <c r="D104" s="35" t="s">
        <v>175</v>
      </c>
      <c r="E104" s="35" t="s">
        <v>177</v>
      </c>
      <c r="F104" s="37">
        <f>SUM(G104,H104)</f>
        <v>0</v>
      </c>
      <c r="G104" s="37">
        <v>0</v>
      </c>
      <c r="H104" s="37">
        <v>0</v>
      </c>
      <c r="I104" s="37">
        <f>SUM(J104,K104)</f>
        <v>0</v>
      </c>
      <c r="J104" s="37">
        <v>0</v>
      </c>
      <c r="K104" s="37">
        <v>0</v>
      </c>
      <c r="L104" s="37">
        <f>SUM(M104,N104)</f>
        <v>0</v>
      </c>
      <c r="M104" s="37">
        <v>0</v>
      </c>
      <c r="N104" s="38">
        <v>0</v>
      </c>
      <c r="O104" s="61" t="e">
        <f t="shared" si="33"/>
        <v>#DIV/0!</v>
      </c>
    </row>
    <row r="105" spans="1:15" ht="15" hidden="1" customHeight="1" x14ac:dyDescent="0.25">
      <c r="A105" s="35">
        <v>2424</v>
      </c>
      <c r="B105" s="36" t="s">
        <v>234</v>
      </c>
      <c r="C105" s="35" t="s">
        <v>186</v>
      </c>
      <c r="D105" s="35" t="s">
        <v>175</v>
      </c>
      <c r="E105" s="35" t="s">
        <v>186</v>
      </c>
      <c r="F105" s="37">
        <f>SUM(G105,H105)</f>
        <v>0</v>
      </c>
      <c r="G105" s="37">
        <v>0</v>
      </c>
      <c r="H105" s="37">
        <v>0</v>
      </c>
      <c r="I105" s="37">
        <f>SUM(J105,K105)</f>
        <v>0</v>
      </c>
      <c r="J105" s="37">
        <v>0</v>
      </c>
      <c r="K105" s="37">
        <v>0</v>
      </c>
      <c r="L105" s="37">
        <f>SUM(M105,N105)</f>
        <v>0</v>
      </c>
      <c r="M105" s="37">
        <v>0</v>
      </c>
      <c r="N105" s="38">
        <v>0</v>
      </c>
      <c r="O105" s="61" t="e">
        <f t="shared" si="33"/>
        <v>#DIV/0!</v>
      </c>
    </row>
    <row r="106" spans="1:15" ht="15" hidden="1" customHeight="1" x14ac:dyDescent="0.25">
      <c r="A106" s="35">
        <v>2430</v>
      </c>
      <c r="B106" s="36" t="s">
        <v>235</v>
      </c>
      <c r="C106" s="35" t="s">
        <v>186</v>
      </c>
      <c r="D106" s="35" t="s">
        <v>177</v>
      </c>
      <c r="E106" s="35" t="s">
        <v>169</v>
      </c>
      <c r="F106" s="37">
        <f t="shared" ref="F106:N106" si="34">SUM(F108:F113)</f>
        <v>0</v>
      </c>
      <c r="G106" s="37">
        <f t="shared" si="34"/>
        <v>0</v>
      </c>
      <c r="H106" s="37">
        <f t="shared" si="34"/>
        <v>0</v>
      </c>
      <c r="I106" s="37">
        <f t="shared" si="34"/>
        <v>0</v>
      </c>
      <c r="J106" s="37">
        <f t="shared" si="34"/>
        <v>0</v>
      </c>
      <c r="K106" s="37">
        <f t="shared" si="34"/>
        <v>0</v>
      </c>
      <c r="L106" s="37">
        <f t="shared" si="34"/>
        <v>0</v>
      </c>
      <c r="M106" s="37">
        <f t="shared" si="34"/>
        <v>0</v>
      </c>
      <c r="N106" s="38">
        <f t="shared" si="34"/>
        <v>0</v>
      </c>
      <c r="O106" s="61" t="e">
        <f t="shared" si="33"/>
        <v>#DIV/0!</v>
      </c>
    </row>
    <row r="107" spans="1:15" ht="15" hidden="1" customHeight="1" x14ac:dyDescent="0.25">
      <c r="A107" s="35"/>
      <c r="B107" s="36" t="s">
        <v>172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62"/>
      <c r="O107" s="61" t="e">
        <f t="shared" si="33"/>
        <v>#DIV/0!</v>
      </c>
    </row>
    <row r="108" spans="1:15" ht="25.5" hidden="1" customHeight="1" x14ac:dyDescent="0.25">
      <c r="A108" s="35">
        <v>2431</v>
      </c>
      <c r="B108" s="36" t="s">
        <v>236</v>
      </c>
      <c r="C108" s="35" t="s">
        <v>186</v>
      </c>
      <c r="D108" s="35" t="s">
        <v>177</v>
      </c>
      <c r="E108" s="35" t="s">
        <v>168</v>
      </c>
      <c r="F108" s="37">
        <f t="shared" ref="F108:F113" si="35">SUM(G108,H108)</f>
        <v>0</v>
      </c>
      <c r="G108" s="37">
        <v>0</v>
      </c>
      <c r="H108" s="37">
        <v>0</v>
      </c>
      <c r="I108" s="37">
        <f t="shared" ref="I108:I113" si="36">SUM(J108,K108)</f>
        <v>0</v>
      </c>
      <c r="J108" s="37">
        <v>0</v>
      </c>
      <c r="K108" s="37">
        <v>0</v>
      </c>
      <c r="L108" s="37">
        <f t="shared" ref="L108:L113" si="37">SUM(M108,N108)</f>
        <v>0</v>
      </c>
      <c r="M108" s="37">
        <v>0</v>
      </c>
      <c r="N108" s="38">
        <v>0</v>
      </c>
      <c r="O108" s="61" t="e">
        <f t="shared" si="33"/>
        <v>#DIV/0!</v>
      </c>
    </row>
    <row r="109" spans="1:15" ht="15" hidden="1" customHeight="1" x14ac:dyDescent="0.25">
      <c r="A109" s="35">
        <v>2432</v>
      </c>
      <c r="B109" s="36" t="s">
        <v>237</v>
      </c>
      <c r="C109" s="35" t="s">
        <v>186</v>
      </c>
      <c r="D109" s="35" t="s">
        <v>177</v>
      </c>
      <c r="E109" s="35" t="s">
        <v>175</v>
      </c>
      <c r="F109" s="37">
        <f t="shared" si="35"/>
        <v>0</v>
      </c>
      <c r="G109" s="37">
        <v>0</v>
      </c>
      <c r="H109" s="37">
        <v>0</v>
      </c>
      <c r="I109" s="37">
        <f t="shared" si="36"/>
        <v>0</v>
      </c>
      <c r="J109" s="37">
        <v>0</v>
      </c>
      <c r="K109" s="37">
        <v>0</v>
      </c>
      <c r="L109" s="37">
        <f t="shared" si="37"/>
        <v>0</v>
      </c>
      <c r="M109" s="37">
        <v>0</v>
      </c>
      <c r="N109" s="38">
        <v>0</v>
      </c>
      <c r="O109" s="61" t="e">
        <f t="shared" si="33"/>
        <v>#DIV/0!</v>
      </c>
    </row>
    <row r="110" spans="1:15" ht="15" hidden="1" customHeight="1" x14ac:dyDescent="0.25">
      <c r="A110" s="35">
        <v>2433</v>
      </c>
      <c r="B110" s="36" t="s">
        <v>238</v>
      </c>
      <c r="C110" s="35" t="s">
        <v>186</v>
      </c>
      <c r="D110" s="35" t="s">
        <v>177</v>
      </c>
      <c r="E110" s="35" t="s">
        <v>177</v>
      </c>
      <c r="F110" s="37">
        <f t="shared" si="35"/>
        <v>0</v>
      </c>
      <c r="G110" s="37">
        <v>0</v>
      </c>
      <c r="H110" s="37">
        <v>0</v>
      </c>
      <c r="I110" s="37">
        <f t="shared" si="36"/>
        <v>0</v>
      </c>
      <c r="J110" s="37">
        <v>0</v>
      </c>
      <c r="K110" s="37">
        <v>0</v>
      </c>
      <c r="L110" s="37">
        <f t="shared" si="37"/>
        <v>0</v>
      </c>
      <c r="M110" s="37">
        <v>0</v>
      </c>
      <c r="N110" s="38">
        <v>0</v>
      </c>
      <c r="O110" s="61" t="e">
        <f t="shared" si="33"/>
        <v>#DIV/0!</v>
      </c>
    </row>
    <row r="111" spans="1:15" ht="15" hidden="1" customHeight="1" x14ac:dyDescent="0.25">
      <c r="A111" s="35">
        <v>2434</v>
      </c>
      <c r="B111" s="36" t="s">
        <v>239</v>
      </c>
      <c r="C111" s="35" t="s">
        <v>186</v>
      </c>
      <c r="D111" s="35" t="s">
        <v>177</v>
      </c>
      <c r="E111" s="35" t="s">
        <v>186</v>
      </c>
      <c r="F111" s="37">
        <f t="shared" si="35"/>
        <v>0</v>
      </c>
      <c r="G111" s="37">
        <v>0</v>
      </c>
      <c r="H111" s="37">
        <v>0</v>
      </c>
      <c r="I111" s="37">
        <f t="shared" si="36"/>
        <v>0</v>
      </c>
      <c r="J111" s="37">
        <v>0</v>
      </c>
      <c r="K111" s="37">
        <v>0</v>
      </c>
      <c r="L111" s="37">
        <f t="shared" si="37"/>
        <v>0</v>
      </c>
      <c r="M111" s="37">
        <v>0</v>
      </c>
      <c r="N111" s="38">
        <v>0</v>
      </c>
      <c r="O111" s="61" t="e">
        <f t="shared" si="33"/>
        <v>#DIV/0!</v>
      </c>
    </row>
    <row r="112" spans="1:15" ht="15" hidden="1" customHeight="1" x14ac:dyDescent="0.25">
      <c r="A112" s="35">
        <v>2435</v>
      </c>
      <c r="B112" s="36" t="s">
        <v>240</v>
      </c>
      <c r="C112" s="35" t="s">
        <v>186</v>
      </c>
      <c r="D112" s="35" t="s">
        <v>177</v>
      </c>
      <c r="E112" s="35" t="s">
        <v>189</v>
      </c>
      <c r="F112" s="37">
        <f t="shared" si="35"/>
        <v>0</v>
      </c>
      <c r="G112" s="37">
        <v>0</v>
      </c>
      <c r="H112" s="37">
        <v>0</v>
      </c>
      <c r="I112" s="37">
        <f t="shared" si="36"/>
        <v>0</v>
      </c>
      <c r="J112" s="37">
        <v>0</v>
      </c>
      <c r="K112" s="37">
        <v>0</v>
      </c>
      <c r="L112" s="37">
        <f t="shared" si="37"/>
        <v>0</v>
      </c>
      <c r="M112" s="37">
        <v>0</v>
      </c>
      <c r="N112" s="38">
        <v>0</v>
      </c>
      <c r="O112" s="61" t="e">
        <f t="shared" si="33"/>
        <v>#DIV/0!</v>
      </c>
    </row>
    <row r="113" spans="1:15" ht="15" hidden="1" customHeight="1" x14ac:dyDescent="0.25">
      <c r="A113" s="35">
        <v>2436</v>
      </c>
      <c r="B113" s="36" t="s">
        <v>241</v>
      </c>
      <c r="C113" s="35" t="s">
        <v>186</v>
      </c>
      <c r="D113" s="35" t="s">
        <v>177</v>
      </c>
      <c r="E113" s="35" t="s">
        <v>192</v>
      </c>
      <c r="F113" s="37">
        <f t="shared" si="35"/>
        <v>0</v>
      </c>
      <c r="G113" s="37">
        <v>0</v>
      </c>
      <c r="H113" s="37">
        <v>0</v>
      </c>
      <c r="I113" s="37">
        <f t="shared" si="36"/>
        <v>0</v>
      </c>
      <c r="J113" s="37">
        <v>0</v>
      </c>
      <c r="K113" s="37">
        <v>0</v>
      </c>
      <c r="L113" s="37">
        <f t="shared" si="37"/>
        <v>0</v>
      </c>
      <c r="M113" s="37">
        <v>0</v>
      </c>
      <c r="N113" s="38">
        <v>0</v>
      </c>
      <c r="O113" s="61" t="e">
        <f t="shared" si="33"/>
        <v>#DIV/0!</v>
      </c>
    </row>
    <row r="114" spans="1:15" ht="38.25" hidden="1" customHeight="1" x14ac:dyDescent="0.25">
      <c r="A114" s="35">
        <v>2440</v>
      </c>
      <c r="B114" s="36" t="s">
        <v>242</v>
      </c>
      <c r="C114" s="35" t="s">
        <v>186</v>
      </c>
      <c r="D114" s="35" t="s">
        <v>186</v>
      </c>
      <c r="E114" s="35" t="s">
        <v>169</v>
      </c>
      <c r="F114" s="37">
        <f t="shared" ref="F114:N114" si="38">SUM(F116:F118)</f>
        <v>0</v>
      </c>
      <c r="G114" s="37">
        <f t="shared" si="38"/>
        <v>0</v>
      </c>
      <c r="H114" s="37">
        <f t="shared" si="38"/>
        <v>0</v>
      </c>
      <c r="I114" s="37">
        <f t="shared" si="38"/>
        <v>0</v>
      </c>
      <c r="J114" s="37">
        <f t="shared" si="38"/>
        <v>0</v>
      </c>
      <c r="K114" s="37">
        <f t="shared" si="38"/>
        <v>0</v>
      </c>
      <c r="L114" s="37">
        <f t="shared" si="38"/>
        <v>0</v>
      </c>
      <c r="M114" s="37">
        <f t="shared" si="38"/>
        <v>0</v>
      </c>
      <c r="N114" s="38">
        <f t="shared" si="38"/>
        <v>0</v>
      </c>
      <c r="O114" s="61" t="e">
        <f t="shared" si="33"/>
        <v>#DIV/0!</v>
      </c>
    </row>
    <row r="115" spans="1:15" ht="15" hidden="1" customHeight="1" x14ac:dyDescent="0.25">
      <c r="A115" s="35"/>
      <c r="B115" s="36" t="s">
        <v>172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62"/>
      <c r="O115" s="61" t="e">
        <f t="shared" si="33"/>
        <v>#DIV/0!</v>
      </c>
    </row>
    <row r="116" spans="1:15" ht="51" hidden="1" customHeight="1" x14ac:dyDescent="0.25">
      <c r="A116" s="35">
        <v>2441</v>
      </c>
      <c r="B116" s="36" t="s">
        <v>243</v>
      </c>
      <c r="C116" s="35" t="s">
        <v>186</v>
      </c>
      <c r="D116" s="35" t="s">
        <v>186</v>
      </c>
      <c r="E116" s="35" t="s">
        <v>168</v>
      </c>
      <c r="F116" s="37">
        <f>SUM(G116,H116)</f>
        <v>0</v>
      </c>
      <c r="G116" s="37">
        <v>0</v>
      </c>
      <c r="H116" s="37">
        <v>0</v>
      </c>
      <c r="I116" s="37">
        <f>SUM(J116,K116)</f>
        <v>0</v>
      </c>
      <c r="J116" s="37">
        <v>0</v>
      </c>
      <c r="K116" s="37">
        <v>0</v>
      </c>
      <c r="L116" s="37">
        <f>SUM(M116,N116)</f>
        <v>0</v>
      </c>
      <c r="M116" s="37">
        <v>0</v>
      </c>
      <c r="N116" s="38">
        <v>0</v>
      </c>
      <c r="O116" s="61" t="e">
        <f t="shared" si="33"/>
        <v>#DIV/0!</v>
      </c>
    </row>
    <row r="117" spans="1:15" ht="15" hidden="1" customHeight="1" x14ac:dyDescent="0.25">
      <c r="A117" s="35">
        <v>2442</v>
      </c>
      <c r="B117" s="36" t="s">
        <v>244</v>
      </c>
      <c r="C117" s="35" t="s">
        <v>186</v>
      </c>
      <c r="D117" s="35" t="s">
        <v>186</v>
      </c>
      <c r="E117" s="35" t="s">
        <v>175</v>
      </c>
      <c r="F117" s="37">
        <f>SUM(G117,H117)</f>
        <v>0</v>
      </c>
      <c r="G117" s="37">
        <v>0</v>
      </c>
      <c r="H117" s="37">
        <v>0</v>
      </c>
      <c r="I117" s="37">
        <f>SUM(J117,K117)</f>
        <v>0</v>
      </c>
      <c r="J117" s="37">
        <v>0</v>
      </c>
      <c r="K117" s="37">
        <v>0</v>
      </c>
      <c r="L117" s="37">
        <f>SUM(M117,N117)</f>
        <v>0</v>
      </c>
      <c r="M117" s="37">
        <v>0</v>
      </c>
      <c r="N117" s="38">
        <v>0</v>
      </c>
      <c r="O117" s="61" t="e">
        <f t="shared" si="33"/>
        <v>#DIV/0!</v>
      </c>
    </row>
    <row r="118" spans="1:15" ht="15" hidden="1" customHeight="1" x14ac:dyDescent="0.25">
      <c r="A118" s="35">
        <v>2443</v>
      </c>
      <c r="B118" s="36" t="s">
        <v>245</v>
      </c>
      <c r="C118" s="35" t="s">
        <v>186</v>
      </c>
      <c r="D118" s="35" t="s">
        <v>186</v>
      </c>
      <c r="E118" s="35" t="s">
        <v>177</v>
      </c>
      <c r="F118" s="37">
        <f>SUM(G118,H118)</f>
        <v>0</v>
      </c>
      <c r="G118" s="37">
        <v>0</v>
      </c>
      <c r="H118" s="37">
        <v>0</v>
      </c>
      <c r="I118" s="37">
        <f>SUM(J118,K118)</f>
        <v>0</v>
      </c>
      <c r="J118" s="37">
        <v>0</v>
      </c>
      <c r="K118" s="37">
        <v>0</v>
      </c>
      <c r="L118" s="37">
        <f>SUM(M118,N118)</f>
        <v>0</v>
      </c>
      <c r="M118" s="37">
        <v>0</v>
      </c>
      <c r="N118" s="38">
        <v>0</v>
      </c>
      <c r="O118" s="61" t="e">
        <f t="shared" si="33"/>
        <v>#DIV/0!</v>
      </c>
    </row>
    <row r="119" spans="1:15" ht="15" customHeight="1" x14ac:dyDescent="0.25">
      <c r="A119" s="35">
        <v>2450</v>
      </c>
      <c r="B119" s="36" t="s">
        <v>246</v>
      </c>
      <c r="C119" s="35" t="s">
        <v>186</v>
      </c>
      <c r="D119" s="35" t="s">
        <v>189</v>
      </c>
      <c r="E119" s="35" t="s">
        <v>169</v>
      </c>
      <c r="F119" s="37">
        <f t="shared" ref="F119:N119" si="39">SUM(F121:F125)</f>
        <v>0</v>
      </c>
      <c r="G119" s="37">
        <f t="shared" si="39"/>
        <v>0</v>
      </c>
      <c r="H119" s="37">
        <f t="shared" si="39"/>
        <v>0</v>
      </c>
      <c r="I119" s="37">
        <f t="shared" si="39"/>
        <v>40813000</v>
      </c>
      <c r="J119" s="37">
        <f t="shared" si="39"/>
        <v>40813000</v>
      </c>
      <c r="K119" s="37">
        <f t="shared" si="39"/>
        <v>0</v>
      </c>
      <c r="L119" s="37">
        <f t="shared" si="39"/>
        <v>31986950</v>
      </c>
      <c r="M119" s="37">
        <f t="shared" si="39"/>
        <v>31986950</v>
      </c>
      <c r="N119" s="38">
        <f t="shared" si="39"/>
        <v>0</v>
      </c>
      <c r="O119" s="61">
        <f t="shared" si="33"/>
        <v>78.374415014823711</v>
      </c>
    </row>
    <row r="120" spans="1:15" ht="15" customHeight="1" x14ac:dyDescent="0.25">
      <c r="A120" s="35"/>
      <c r="B120" s="36" t="s">
        <v>172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62"/>
      <c r="O120" s="61"/>
    </row>
    <row r="121" spans="1:15" ht="15" customHeight="1" x14ac:dyDescent="0.25">
      <c r="A121" s="35">
        <v>2451</v>
      </c>
      <c r="B121" s="36" t="s">
        <v>247</v>
      </c>
      <c r="C121" s="35" t="s">
        <v>186</v>
      </c>
      <c r="D121" s="35" t="s">
        <v>189</v>
      </c>
      <c r="E121" s="35" t="s">
        <v>168</v>
      </c>
      <c r="F121" s="37">
        <f>SUM(G121,H121)</f>
        <v>0</v>
      </c>
      <c r="G121" s="37">
        <v>0</v>
      </c>
      <c r="H121" s="37">
        <v>0</v>
      </c>
      <c r="I121" s="37">
        <f>SUM(J121,K121)</f>
        <v>40813000</v>
      </c>
      <c r="J121" s="37">
        <v>40813000</v>
      </c>
      <c r="K121" s="37">
        <v>0</v>
      </c>
      <c r="L121" s="37">
        <f>SUM(M121,N121)</f>
        <v>31986950</v>
      </c>
      <c r="M121" s="37">
        <v>31986950</v>
      </c>
      <c r="N121" s="38">
        <v>0</v>
      </c>
      <c r="O121" s="61">
        <f t="shared" ref="O121:O144" si="40">+L121*100/I121</f>
        <v>78.374415014823711</v>
      </c>
    </row>
    <row r="122" spans="1:15" ht="15" hidden="1" customHeight="1" x14ac:dyDescent="0.25">
      <c r="A122" s="35">
        <v>2452</v>
      </c>
      <c r="B122" s="36" t="s">
        <v>248</v>
      </c>
      <c r="C122" s="35" t="s">
        <v>186</v>
      </c>
      <c r="D122" s="35" t="s">
        <v>189</v>
      </c>
      <c r="E122" s="35" t="s">
        <v>175</v>
      </c>
      <c r="F122" s="37">
        <f>SUM(G122,H122)</f>
        <v>0</v>
      </c>
      <c r="G122" s="37">
        <v>0</v>
      </c>
      <c r="H122" s="37">
        <v>0</v>
      </c>
      <c r="I122" s="37">
        <f>SUM(J122,K122)</f>
        <v>0</v>
      </c>
      <c r="J122" s="37">
        <v>0</v>
      </c>
      <c r="K122" s="37">
        <v>0</v>
      </c>
      <c r="L122" s="37">
        <f>SUM(M122,N122)</f>
        <v>0</v>
      </c>
      <c r="M122" s="37">
        <v>0</v>
      </c>
      <c r="N122" s="38">
        <v>0</v>
      </c>
      <c r="O122" s="61" t="e">
        <f t="shared" si="40"/>
        <v>#DIV/0!</v>
      </c>
    </row>
    <row r="123" spans="1:15" ht="15" hidden="1" customHeight="1" x14ac:dyDescent="0.25">
      <c r="A123" s="35">
        <v>2453</v>
      </c>
      <c r="B123" s="36" t="s">
        <v>249</v>
      </c>
      <c r="C123" s="35" t="s">
        <v>186</v>
      </c>
      <c r="D123" s="35" t="s">
        <v>189</v>
      </c>
      <c r="E123" s="35" t="s">
        <v>177</v>
      </c>
      <c r="F123" s="37">
        <f>SUM(G123,H123)</f>
        <v>0</v>
      </c>
      <c r="G123" s="37">
        <v>0</v>
      </c>
      <c r="H123" s="37">
        <v>0</v>
      </c>
      <c r="I123" s="37">
        <f>SUM(J123,K123)</f>
        <v>0</v>
      </c>
      <c r="J123" s="37">
        <v>0</v>
      </c>
      <c r="K123" s="37">
        <v>0</v>
      </c>
      <c r="L123" s="37">
        <f>SUM(M123,N123)</f>
        <v>0</v>
      </c>
      <c r="M123" s="37">
        <v>0</v>
      </c>
      <c r="N123" s="38">
        <v>0</v>
      </c>
      <c r="O123" s="61" t="e">
        <f t="shared" si="40"/>
        <v>#DIV/0!</v>
      </c>
    </row>
    <row r="124" spans="1:15" ht="15" hidden="1" customHeight="1" x14ac:dyDescent="0.25">
      <c r="A124" s="35">
        <v>2454</v>
      </c>
      <c r="B124" s="36" t="s">
        <v>250</v>
      </c>
      <c r="C124" s="35" t="s">
        <v>186</v>
      </c>
      <c r="D124" s="35" t="s">
        <v>189</v>
      </c>
      <c r="E124" s="35" t="s">
        <v>186</v>
      </c>
      <c r="F124" s="37">
        <f>SUM(G124,H124)</f>
        <v>0</v>
      </c>
      <c r="G124" s="37">
        <v>0</v>
      </c>
      <c r="H124" s="37">
        <v>0</v>
      </c>
      <c r="I124" s="37">
        <f>SUM(J124,K124)</f>
        <v>0</v>
      </c>
      <c r="J124" s="37">
        <v>0</v>
      </c>
      <c r="K124" s="37">
        <v>0</v>
      </c>
      <c r="L124" s="37">
        <f>SUM(M124,N124)</f>
        <v>0</v>
      </c>
      <c r="M124" s="37">
        <v>0</v>
      </c>
      <c r="N124" s="38">
        <v>0</v>
      </c>
      <c r="O124" s="61" t="e">
        <f t="shared" si="40"/>
        <v>#DIV/0!</v>
      </c>
    </row>
    <row r="125" spans="1:15" ht="25.5" hidden="1" customHeight="1" x14ac:dyDescent="0.25">
      <c r="A125" s="35">
        <v>2455</v>
      </c>
      <c r="B125" s="36" t="s">
        <v>251</v>
      </c>
      <c r="C125" s="35" t="s">
        <v>186</v>
      </c>
      <c r="D125" s="35" t="s">
        <v>189</v>
      </c>
      <c r="E125" s="35" t="s">
        <v>189</v>
      </c>
      <c r="F125" s="37">
        <f>SUM(G125,H125)</f>
        <v>0</v>
      </c>
      <c r="G125" s="37">
        <v>0</v>
      </c>
      <c r="H125" s="37">
        <v>0</v>
      </c>
      <c r="I125" s="37">
        <f>SUM(J125,K125)</f>
        <v>0</v>
      </c>
      <c r="J125" s="37">
        <v>0</v>
      </c>
      <c r="K125" s="37">
        <v>0</v>
      </c>
      <c r="L125" s="37">
        <f>SUM(M125,N125)</f>
        <v>0</v>
      </c>
      <c r="M125" s="37">
        <v>0</v>
      </c>
      <c r="N125" s="38">
        <v>0</v>
      </c>
      <c r="O125" s="61" t="e">
        <f t="shared" si="40"/>
        <v>#DIV/0!</v>
      </c>
    </row>
    <row r="126" spans="1:15" ht="15" hidden="1" customHeight="1" x14ac:dyDescent="0.25">
      <c r="A126" s="35">
        <v>2460</v>
      </c>
      <c r="B126" s="36" t="s">
        <v>252</v>
      </c>
      <c r="C126" s="35" t="s">
        <v>186</v>
      </c>
      <c r="D126" s="35" t="s">
        <v>192</v>
      </c>
      <c r="E126" s="35" t="s">
        <v>169</v>
      </c>
      <c r="F126" s="37">
        <f t="shared" ref="F126:N126" si="41">SUM(F128)</f>
        <v>0</v>
      </c>
      <c r="G126" s="37">
        <f t="shared" si="41"/>
        <v>0</v>
      </c>
      <c r="H126" s="37">
        <f t="shared" si="41"/>
        <v>0</v>
      </c>
      <c r="I126" s="37">
        <f t="shared" si="41"/>
        <v>0</v>
      </c>
      <c r="J126" s="37">
        <f t="shared" si="41"/>
        <v>0</v>
      </c>
      <c r="K126" s="37">
        <f t="shared" si="41"/>
        <v>0</v>
      </c>
      <c r="L126" s="37">
        <f t="shared" si="41"/>
        <v>0</v>
      </c>
      <c r="M126" s="37">
        <f t="shared" si="41"/>
        <v>0</v>
      </c>
      <c r="N126" s="38">
        <f t="shared" si="41"/>
        <v>0</v>
      </c>
      <c r="O126" s="61" t="e">
        <f t="shared" si="40"/>
        <v>#DIV/0!</v>
      </c>
    </row>
    <row r="127" spans="1:15" ht="15" hidden="1" customHeight="1" x14ac:dyDescent="0.25">
      <c r="A127" s="35"/>
      <c r="B127" s="36" t="s">
        <v>172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62"/>
      <c r="O127" s="61" t="e">
        <f t="shared" si="40"/>
        <v>#DIV/0!</v>
      </c>
    </row>
    <row r="128" spans="1:15" ht="15" hidden="1" customHeight="1" x14ac:dyDescent="0.25">
      <c r="A128" s="35">
        <v>2461</v>
      </c>
      <c r="B128" s="36" t="s">
        <v>252</v>
      </c>
      <c r="C128" s="35" t="s">
        <v>186</v>
      </c>
      <c r="D128" s="35" t="s">
        <v>192</v>
      </c>
      <c r="E128" s="35" t="s">
        <v>168</v>
      </c>
      <c r="F128" s="37">
        <f>SUM(G128,H128)</f>
        <v>0</v>
      </c>
      <c r="G128" s="37">
        <v>0</v>
      </c>
      <c r="H128" s="37">
        <v>0</v>
      </c>
      <c r="I128" s="37">
        <f>SUM(J128,K128)</f>
        <v>0</v>
      </c>
      <c r="J128" s="37">
        <v>0</v>
      </c>
      <c r="K128" s="37">
        <v>0</v>
      </c>
      <c r="L128" s="37">
        <f>SUM(M128,N128)</f>
        <v>0</v>
      </c>
      <c r="M128" s="37">
        <v>0</v>
      </c>
      <c r="N128" s="38">
        <v>0</v>
      </c>
      <c r="O128" s="61" t="e">
        <f t="shared" si="40"/>
        <v>#DIV/0!</v>
      </c>
    </row>
    <row r="129" spans="1:15" ht="15" hidden="1" customHeight="1" x14ac:dyDescent="0.25">
      <c r="A129" s="35">
        <v>2470</v>
      </c>
      <c r="B129" s="36" t="s">
        <v>253</v>
      </c>
      <c r="C129" s="35" t="s">
        <v>186</v>
      </c>
      <c r="D129" s="35" t="s">
        <v>195</v>
      </c>
      <c r="E129" s="35" t="s">
        <v>169</v>
      </c>
      <c r="F129" s="37">
        <f t="shared" ref="F129:N129" si="42">SUM(F131:F134)</f>
        <v>0</v>
      </c>
      <c r="G129" s="37">
        <f t="shared" si="42"/>
        <v>0</v>
      </c>
      <c r="H129" s="37">
        <f t="shared" si="42"/>
        <v>0</v>
      </c>
      <c r="I129" s="37">
        <f t="shared" si="42"/>
        <v>0</v>
      </c>
      <c r="J129" s="37">
        <f t="shared" si="42"/>
        <v>0</v>
      </c>
      <c r="K129" s="37">
        <f t="shared" si="42"/>
        <v>0</v>
      </c>
      <c r="L129" s="37">
        <f t="shared" si="42"/>
        <v>0</v>
      </c>
      <c r="M129" s="37">
        <f t="shared" si="42"/>
        <v>0</v>
      </c>
      <c r="N129" s="38">
        <f t="shared" si="42"/>
        <v>0</v>
      </c>
      <c r="O129" s="61" t="e">
        <f t="shared" si="40"/>
        <v>#DIV/0!</v>
      </c>
    </row>
    <row r="130" spans="1:15" ht="15" hidden="1" customHeight="1" x14ac:dyDescent="0.25">
      <c r="A130" s="35"/>
      <c r="B130" s="36" t="s">
        <v>172</v>
      </c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62"/>
      <c r="O130" s="61" t="e">
        <f t="shared" si="40"/>
        <v>#DIV/0!</v>
      </c>
    </row>
    <row r="131" spans="1:15" ht="38.25" hidden="1" customHeight="1" x14ac:dyDescent="0.25">
      <c r="A131" s="35">
        <v>2471</v>
      </c>
      <c r="B131" s="36" t="s">
        <v>254</v>
      </c>
      <c r="C131" s="35" t="s">
        <v>186</v>
      </c>
      <c r="D131" s="35" t="s">
        <v>195</v>
      </c>
      <c r="E131" s="35" t="s">
        <v>168</v>
      </c>
      <c r="F131" s="37">
        <f>SUM(G131,H131)</f>
        <v>0</v>
      </c>
      <c r="G131" s="37">
        <v>0</v>
      </c>
      <c r="H131" s="37">
        <v>0</v>
      </c>
      <c r="I131" s="37">
        <f>SUM(J131,K131)</f>
        <v>0</v>
      </c>
      <c r="J131" s="37">
        <v>0</v>
      </c>
      <c r="K131" s="37">
        <v>0</v>
      </c>
      <c r="L131" s="37">
        <f>SUM(M131,N131)</f>
        <v>0</v>
      </c>
      <c r="M131" s="37">
        <v>0</v>
      </c>
      <c r="N131" s="38">
        <v>0</v>
      </c>
      <c r="O131" s="61" t="e">
        <f t="shared" si="40"/>
        <v>#DIV/0!</v>
      </c>
    </row>
    <row r="132" spans="1:15" ht="25.5" hidden="1" customHeight="1" x14ac:dyDescent="0.25">
      <c r="A132" s="35">
        <v>2472</v>
      </c>
      <c r="B132" s="36" t="s">
        <v>255</v>
      </c>
      <c r="C132" s="35" t="s">
        <v>186</v>
      </c>
      <c r="D132" s="35" t="s">
        <v>195</v>
      </c>
      <c r="E132" s="35" t="s">
        <v>175</v>
      </c>
      <c r="F132" s="37">
        <f>SUM(G132,H132)</f>
        <v>0</v>
      </c>
      <c r="G132" s="37">
        <v>0</v>
      </c>
      <c r="H132" s="37">
        <v>0</v>
      </c>
      <c r="I132" s="37">
        <f>SUM(J132,K132)</f>
        <v>0</v>
      </c>
      <c r="J132" s="37">
        <v>0</v>
      </c>
      <c r="K132" s="37">
        <v>0</v>
      </c>
      <c r="L132" s="37">
        <f>SUM(M132,N132)</f>
        <v>0</v>
      </c>
      <c r="M132" s="37">
        <v>0</v>
      </c>
      <c r="N132" s="38">
        <v>0</v>
      </c>
      <c r="O132" s="61" t="e">
        <f t="shared" si="40"/>
        <v>#DIV/0!</v>
      </c>
    </row>
    <row r="133" spans="1:15" ht="15" hidden="1" customHeight="1" x14ac:dyDescent="0.25">
      <c r="A133" s="35">
        <v>2473</v>
      </c>
      <c r="B133" s="36" t="s">
        <v>256</v>
      </c>
      <c r="C133" s="35" t="s">
        <v>186</v>
      </c>
      <c r="D133" s="35" t="s">
        <v>195</v>
      </c>
      <c r="E133" s="35" t="s">
        <v>177</v>
      </c>
      <c r="F133" s="37">
        <f>SUM(G133,H133)</f>
        <v>0</v>
      </c>
      <c r="G133" s="37">
        <v>0</v>
      </c>
      <c r="H133" s="37">
        <v>0</v>
      </c>
      <c r="I133" s="37">
        <f>SUM(J133,K133)</f>
        <v>0</v>
      </c>
      <c r="J133" s="37">
        <v>0</v>
      </c>
      <c r="K133" s="37">
        <v>0</v>
      </c>
      <c r="L133" s="37">
        <f>SUM(M133,N133)</f>
        <v>0</v>
      </c>
      <c r="M133" s="37">
        <v>0</v>
      </c>
      <c r="N133" s="38">
        <v>0</v>
      </c>
      <c r="O133" s="61" t="e">
        <f t="shared" si="40"/>
        <v>#DIV/0!</v>
      </c>
    </row>
    <row r="134" spans="1:15" ht="25.5" hidden="1" customHeight="1" x14ac:dyDescent="0.25">
      <c r="A134" s="35">
        <v>2474</v>
      </c>
      <c r="B134" s="36" t="s">
        <v>257</v>
      </c>
      <c r="C134" s="35" t="s">
        <v>186</v>
      </c>
      <c r="D134" s="35" t="s">
        <v>195</v>
      </c>
      <c r="E134" s="35" t="s">
        <v>186</v>
      </c>
      <c r="F134" s="37">
        <f>SUM(G134,H134)</f>
        <v>0</v>
      </c>
      <c r="G134" s="37">
        <v>0</v>
      </c>
      <c r="H134" s="37">
        <v>0</v>
      </c>
      <c r="I134" s="37">
        <f>SUM(J134,K134)</f>
        <v>0</v>
      </c>
      <c r="J134" s="37">
        <v>0</v>
      </c>
      <c r="K134" s="37">
        <v>0</v>
      </c>
      <c r="L134" s="37">
        <f>SUM(M134,N134)</f>
        <v>0</v>
      </c>
      <c r="M134" s="37">
        <v>0</v>
      </c>
      <c r="N134" s="38">
        <v>0</v>
      </c>
      <c r="O134" s="61" t="e">
        <f t="shared" si="40"/>
        <v>#DIV/0!</v>
      </c>
    </row>
    <row r="135" spans="1:15" ht="51" hidden="1" customHeight="1" x14ac:dyDescent="0.25">
      <c r="A135" s="35">
        <v>2480</v>
      </c>
      <c r="B135" s="36" t="s">
        <v>258</v>
      </c>
      <c r="C135" s="35" t="s">
        <v>186</v>
      </c>
      <c r="D135" s="35" t="s">
        <v>197</v>
      </c>
      <c r="E135" s="35" t="s">
        <v>169</v>
      </c>
      <c r="F135" s="37">
        <f t="shared" ref="F135:N135" si="43">SUM(F137:F143)</f>
        <v>0</v>
      </c>
      <c r="G135" s="37">
        <f t="shared" si="43"/>
        <v>0</v>
      </c>
      <c r="H135" s="37">
        <f t="shared" si="43"/>
        <v>0</v>
      </c>
      <c r="I135" s="37">
        <f t="shared" si="43"/>
        <v>0</v>
      </c>
      <c r="J135" s="37">
        <f t="shared" si="43"/>
        <v>0</v>
      </c>
      <c r="K135" s="37">
        <f t="shared" si="43"/>
        <v>0</v>
      </c>
      <c r="L135" s="37">
        <f t="shared" si="43"/>
        <v>0</v>
      </c>
      <c r="M135" s="37">
        <f t="shared" si="43"/>
        <v>0</v>
      </c>
      <c r="N135" s="38">
        <f t="shared" si="43"/>
        <v>0</v>
      </c>
      <c r="O135" s="61" t="e">
        <f t="shared" si="40"/>
        <v>#DIV/0!</v>
      </c>
    </row>
    <row r="136" spans="1:15" ht="15" hidden="1" customHeight="1" x14ac:dyDescent="0.25">
      <c r="A136" s="35"/>
      <c r="B136" s="36" t="s">
        <v>172</v>
      </c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62"/>
      <c r="O136" s="61" t="e">
        <f t="shared" si="40"/>
        <v>#DIV/0!</v>
      </c>
    </row>
    <row r="137" spans="1:15" ht="63.75" hidden="1" customHeight="1" x14ac:dyDescent="0.25">
      <c r="A137" s="35">
        <v>2481</v>
      </c>
      <c r="B137" s="36" t="s">
        <v>259</v>
      </c>
      <c r="C137" s="35" t="s">
        <v>186</v>
      </c>
      <c r="D137" s="35" t="s">
        <v>197</v>
      </c>
      <c r="E137" s="35" t="s">
        <v>168</v>
      </c>
      <c r="F137" s="37">
        <f t="shared" ref="F137:F143" si="44">SUM(G137,H137)</f>
        <v>0</v>
      </c>
      <c r="G137" s="37">
        <v>0</v>
      </c>
      <c r="H137" s="37">
        <v>0</v>
      </c>
      <c r="I137" s="37">
        <f t="shared" ref="I137:I143" si="45">SUM(J137,K137)</f>
        <v>0</v>
      </c>
      <c r="J137" s="37">
        <v>0</v>
      </c>
      <c r="K137" s="37">
        <v>0</v>
      </c>
      <c r="L137" s="37">
        <f t="shared" ref="L137:L143" si="46">SUM(M137,N137)</f>
        <v>0</v>
      </c>
      <c r="M137" s="37">
        <v>0</v>
      </c>
      <c r="N137" s="38">
        <v>0</v>
      </c>
      <c r="O137" s="61" t="e">
        <f t="shared" si="40"/>
        <v>#DIV/0!</v>
      </c>
    </row>
    <row r="138" spans="1:15" ht="63.75" hidden="1" customHeight="1" x14ac:dyDescent="0.25">
      <c r="A138" s="35">
        <v>2482</v>
      </c>
      <c r="B138" s="36" t="s">
        <v>260</v>
      </c>
      <c r="C138" s="35" t="s">
        <v>186</v>
      </c>
      <c r="D138" s="35" t="s">
        <v>197</v>
      </c>
      <c r="E138" s="35" t="s">
        <v>175</v>
      </c>
      <c r="F138" s="37">
        <f t="shared" si="44"/>
        <v>0</v>
      </c>
      <c r="G138" s="37">
        <v>0</v>
      </c>
      <c r="H138" s="37">
        <v>0</v>
      </c>
      <c r="I138" s="37">
        <f t="shared" si="45"/>
        <v>0</v>
      </c>
      <c r="J138" s="37">
        <v>0</v>
      </c>
      <c r="K138" s="37">
        <v>0</v>
      </c>
      <c r="L138" s="37">
        <f t="shared" si="46"/>
        <v>0</v>
      </c>
      <c r="M138" s="37">
        <v>0</v>
      </c>
      <c r="N138" s="38">
        <v>0</v>
      </c>
      <c r="O138" s="61" t="e">
        <f t="shared" si="40"/>
        <v>#DIV/0!</v>
      </c>
    </row>
    <row r="139" spans="1:15" ht="38.25" hidden="1" customHeight="1" x14ac:dyDescent="0.25">
      <c r="A139" s="35">
        <v>2483</v>
      </c>
      <c r="B139" s="36" t="s">
        <v>261</v>
      </c>
      <c r="C139" s="35" t="s">
        <v>186</v>
      </c>
      <c r="D139" s="35" t="s">
        <v>197</v>
      </c>
      <c r="E139" s="35" t="s">
        <v>177</v>
      </c>
      <c r="F139" s="37">
        <f t="shared" si="44"/>
        <v>0</v>
      </c>
      <c r="G139" s="37">
        <v>0</v>
      </c>
      <c r="H139" s="37">
        <v>0</v>
      </c>
      <c r="I139" s="37">
        <f t="shared" si="45"/>
        <v>0</v>
      </c>
      <c r="J139" s="37">
        <v>0</v>
      </c>
      <c r="K139" s="37">
        <v>0</v>
      </c>
      <c r="L139" s="37">
        <f t="shared" si="46"/>
        <v>0</v>
      </c>
      <c r="M139" s="37">
        <v>0</v>
      </c>
      <c r="N139" s="38">
        <v>0</v>
      </c>
      <c r="O139" s="61" t="e">
        <f t="shared" si="40"/>
        <v>#DIV/0!</v>
      </c>
    </row>
    <row r="140" spans="1:15" ht="63.75" hidden="1" customHeight="1" x14ac:dyDescent="0.25">
      <c r="A140" s="35">
        <v>2484</v>
      </c>
      <c r="B140" s="36" t="s">
        <v>262</v>
      </c>
      <c r="C140" s="35" t="s">
        <v>186</v>
      </c>
      <c r="D140" s="35" t="s">
        <v>197</v>
      </c>
      <c r="E140" s="35" t="s">
        <v>186</v>
      </c>
      <c r="F140" s="37">
        <f t="shared" si="44"/>
        <v>0</v>
      </c>
      <c r="G140" s="37">
        <v>0</v>
      </c>
      <c r="H140" s="37">
        <v>0</v>
      </c>
      <c r="I140" s="37">
        <f t="shared" si="45"/>
        <v>0</v>
      </c>
      <c r="J140" s="37">
        <v>0</v>
      </c>
      <c r="K140" s="37">
        <v>0</v>
      </c>
      <c r="L140" s="37">
        <f t="shared" si="46"/>
        <v>0</v>
      </c>
      <c r="M140" s="37">
        <v>0</v>
      </c>
      <c r="N140" s="38">
        <v>0</v>
      </c>
      <c r="O140" s="61" t="e">
        <f t="shared" si="40"/>
        <v>#DIV/0!</v>
      </c>
    </row>
    <row r="141" spans="1:15" ht="38.25" hidden="1" customHeight="1" x14ac:dyDescent="0.25">
      <c r="A141" s="35">
        <v>2485</v>
      </c>
      <c r="B141" s="36" t="s">
        <v>263</v>
      </c>
      <c r="C141" s="35" t="s">
        <v>186</v>
      </c>
      <c r="D141" s="35" t="s">
        <v>197</v>
      </c>
      <c r="E141" s="35" t="s">
        <v>189</v>
      </c>
      <c r="F141" s="37">
        <f t="shared" si="44"/>
        <v>0</v>
      </c>
      <c r="G141" s="37">
        <v>0</v>
      </c>
      <c r="H141" s="37">
        <v>0</v>
      </c>
      <c r="I141" s="37">
        <f t="shared" si="45"/>
        <v>0</v>
      </c>
      <c r="J141" s="37">
        <v>0</v>
      </c>
      <c r="K141" s="37">
        <v>0</v>
      </c>
      <c r="L141" s="37">
        <f t="shared" si="46"/>
        <v>0</v>
      </c>
      <c r="M141" s="37">
        <v>0</v>
      </c>
      <c r="N141" s="38">
        <v>0</v>
      </c>
      <c r="O141" s="61" t="e">
        <f t="shared" si="40"/>
        <v>#DIV/0!</v>
      </c>
    </row>
    <row r="142" spans="1:15" ht="25.5" hidden="1" customHeight="1" x14ac:dyDescent="0.25">
      <c r="A142" s="35">
        <v>2486</v>
      </c>
      <c r="B142" s="36" t="s">
        <v>264</v>
      </c>
      <c r="C142" s="35" t="s">
        <v>186</v>
      </c>
      <c r="D142" s="35" t="s">
        <v>197</v>
      </c>
      <c r="E142" s="35" t="s">
        <v>192</v>
      </c>
      <c r="F142" s="37">
        <f t="shared" si="44"/>
        <v>0</v>
      </c>
      <c r="G142" s="37">
        <v>0</v>
      </c>
      <c r="H142" s="37">
        <v>0</v>
      </c>
      <c r="I142" s="37">
        <f t="shared" si="45"/>
        <v>0</v>
      </c>
      <c r="J142" s="37">
        <v>0</v>
      </c>
      <c r="K142" s="37">
        <v>0</v>
      </c>
      <c r="L142" s="37">
        <f t="shared" si="46"/>
        <v>0</v>
      </c>
      <c r="M142" s="37">
        <v>0</v>
      </c>
      <c r="N142" s="38">
        <v>0</v>
      </c>
      <c r="O142" s="61" t="e">
        <f t="shared" si="40"/>
        <v>#DIV/0!</v>
      </c>
    </row>
    <row r="143" spans="1:15" ht="38.25" hidden="1" customHeight="1" x14ac:dyDescent="0.25">
      <c r="A143" s="35">
        <v>2487</v>
      </c>
      <c r="B143" s="36" t="s">
        <v>265</v>
      </c>
      <c r="C143" s="35" t="s">
        <v>186</v>
      </c>
      <c r="D143" s="35" t="s">
        <v>197</v>
      </c>
      <c r="E143" s="35" t="s">
        <v>195</v>
      </c>
      <c r="F143" s="37">
        <f t="shared" si="44"/>
        <v>0</v>
      </c>
      <c r="G143" s="37">
        <v>0</v>
      </c>
      <c r="H143" s="37">
        <v>0</v>
      </c>
      <c r="I143" s="37">
        <f t="shared" si="45"/>
        <v>0</v>
      </c>
      <c r="J143" s="37">
        <v>0</v>
      </c>
      <c r="K143" s="37">
        <v>0</v>
      </c>
      <c r="L143" s="37">
        <f t="shared" si="46"/>
        <v>0</v>
      </c>
      <c r="M143" s="37">
        <v>0</v>
      </c>
      <c r="N143" s="38">
        <v>0</v>
      </c>
      <c r="O143" s="61" t="e">
        <f t="shared" si="40"/>
        <v>#DIV/0!</v>
      </c>
    </row>
    <row r="144" spans="1:15" ht="38.25" customHeight="1" x14ac:dyDescent="0.25">
      <c r="A144" s="35">
        <v>2490</v>
      </c>
      <c r="B144" s="36" t="s">
        <v>266</v>
      </c>
      <c r="C144" s="35" t="s">
        <v>186</v>
      </c>
      <c r="D144" s="35" t="s">
        <v>267</v>
      </c>
      <c r="E144" s="35" t="s">
        <v>169</v>
      </c>
      <c r="F144" s="37">
        <f t="shared" ref="F144:N144" si="47">SUM(F146)</f>
        <v>0</v>
      </c>
      <c r="G144" s="37">
        <f t="shared" si="47"/>
        <v>0</v>
      </c>
      <c r="H144" s="37">
        <f t="shared" si="47"/>
        <v>0</v>
      </c>
      <c r="I144" s="37">
        <f t="shared" si="47"/>
        <v>-6759938.5999999996</v>
      </c>
      <c r="J144" s="37">
        <f t="shared" si="47"/>
        <v>0</v>
      </c>
      <c r="K144" s="37">
        <f t="shared" si="47"/>
        <v>-6759938.5999999996</v>
      </c>
      <c r="L144" s="37">
        <f t="shared" si="47"/>
        <v>-6759938.5999999996</v>
      </c>
      <c r="M144" s="37">
        <f t="shared" si="47"/>
        <v>0</v>
      </c>
      <c r="N144" s="38">
        <f t="shared" si="47"/>
        <v>-6759938.5999999996</v>
      </c>
      <c r="O144" s="61">
        <f t="shared" si="40"/>
        <v>100</v>
      </c>
    </row>
    <row r="145" spans="1:15" ht="15" customHeight="1" x14ac:dyDescent="0.25">
      <c r="A145" s="35"/>
      <c r="B145" s="36" t="s">
        <v>172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62"/>
      <c r="O145" s="61"/>
    </row>
    <row r="146" spans="1:15" ht="38.25" customHeight="1" x14ac:dyDescent="0.25">
      <c r="A146" s="35">
        <v>2491</v>
      </c>
      <c r="B146" s="36" t="s">
        <v>266</v>
      </c>
      <c r="C146" s="35" t="s">
        <v>186</v>
      </c>
      <c r="D146" s="35" t="s">
        <v>267</v>
      </c>
      <c r="E146" s="35" t="s">
        <v>168</v>
      </c>
      <c r="F146" s="37">
        <f>SUM(G146,H146)</f>
        <v>0</v>
      </c>
      <c r="G146" s="37">
        <v>0</v>
      </c>
      <c r="H146" s="37">
        <v>0</v>
      </c>
      <c r="I146" s="37">
        <f>SUM(J146,K146)</f>
        <v>-6759938.5999999996</v>
      </c>
      <c r="J146" s="37">
        <v>0</v>
      </c>
      <c r="K146" s="37">
        <v>-6759938.5999999996</v>
      </c>
      <c r="L146" s="37">
        <f>SUM(M146,N146)</f>
        <v>-6759938.5999999996</v>
      </c>
      <c r="M146" s="37">
        <v>0</v>
      </c>
      <c r="N146" s="38">
        <v>-6759938.5999999996</v>
      </c>
      <c r="O146" s="61">
        <f>+L146*100/I146</f>
        <v>100</v>
      </c>
    </row>
    <row r="147" spans="1:15" ht="51" customHeight="1" x14ac:dyDescent="0.25">
      <c r="A147" s="35">
        <v>2500</v>
      </c>
      <c r="B147" s="36" t="s">
        <v>268</v>
      </c>
      <c r="C147" s="35" t="s">
        <v>189</v>
      </c>
      <c r="D147" s="35" t="s">
        <v>169</v>
      </c>
      <c r="E147" s="35" t="s">
        <v>169</v>
      </c>
      <c r="F147" s="37">
        <f t="shared" ref="F147:N147" si="48">SUM(F149,F152,F155,F158,F161,F164)</f>
        <v>0</v>
      </c>
      <c r="G147" s="37">
        <f t="shared" si="48"/>
        <v>0</v>
      </c>
      <c r="H147" s="37">
        <f t="shared" si="48"/>
        <v>0</v>
      </c>
      <c r="I147" s="37">
        <f t="shared" si="48"/>
        <v>22985581</v>
      </c>
      <c r="J147" s="37">
        <f t="shared" si="48"/>
        <v>21275221</v>
      </c>
      <c r="K147" s="37">
        <f t="shared" si="48"/>
        <v>1710360</v>
      </c>
      <c r="L147" s="37">
        <f t="shared" si="48"/>
        <v>15692234</v>
      </c>
      <c r="M147" s="37">
        <f t="shared" si="48"/>
        <v>13981874</v>
      </c>
      <c r="N147" s="38">
        <f t="shared" si="48"/>
        <v>1710360</v>
      </c>
      <c r="O147" s="61">
        <f>+L147*100/I147</f>
        <v>68.269903640895564</v>
      </c>
    </row>
    <row r="148" spans="1:15" ht="15" customHeight="1" x14ac:dyDescent="0.25">
      <c r="A148" s="35"/>
      <c r="B148" s="36" t="s">
        <v>170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62"/>
      <c r="O148" s="61"/>
    </row>
    <row r="149" spans="1:15" ht="15" customHeight="1" x14ac:dyDescent="0.25">
      <c r="A149" s="35">
        <v>2510</v>
      </c>
      <c r="B149" s="36" t="s">
        <v>269</v>
      </c>
      <c r="C149" s="35" t="s">
        <v>189</v>
      </c>
      <c r="D149" s="35" t="s">
        <v>168</v>
      </c>
      <c r="E149" s="35" t="s">
        <v>169</v>
      </c>
      <c r="F149" s="37">
        <f t="shared" ref="F149:N149" si="49">SUM(F151)</f>
        <v>0</v>
      </c>
      <c r="G149" s="37">
        <f t="shared" si="49"/>
        <v>0</v>
      </c>
      <c r="H149" s="37">
        <f t="shared" si="49"/>
        <v>0</v>
      </c>
      <c r="I149" s="37">
        <f t="shared" si="49"/>
        <v>16610000</v>
      </c>
      <c r="J149" s="37">
        <f t="shared" si="49"/>
        <v>16610000</v>
      </c>
      <c r="K149" s="37">
        <f t="shared" si="49"/>
        <v>0</v>
      </c>
      <c r="L149" s="37">
        <f t="shared" si="49"/>
        <v>11124044</v>
      </c>
      <c r="M149" s="37">
        <f t="shared" si="49"/>
        <v>11124044</v>
      </c>
      <c r="N149" s="38">
        <f t="shared" si="49"/>
        <v>0</v>
      </c>
      <c r="O149" s="61">
        <f>+L149*100/I149</f>
        <v>66.971968693558097</v>
      </c>
    </row>
    <row r="150" spans="1:15" ht="15" customHeight="1" x14ac:dyDescent="0.25">
      <c r="A150" s="35"/>
      <c r="B150" s="36" t="s">
        <v>172</v>
      </c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62"/>
      <c r="O150" s="61"/>
    </row>
    <row r="151" spans="1:15" ht="15" customHeight="1" x14ac:dyDescent="0.25">
      <c r="A151" s="35">
        <v>2511</v>
      </c>
      <c r="B151" s="36" t="s">
        <v>269</v>
      </c>
      <c r="C151" s="35" t="s">
        <v>189</v>
      </c>
      <c r="D151" s="35" t="s">
        <v>168</v>
      </c>
      <c r="E151" s="35" t="s">
        <v>168</v>
      </c>
      <c r="F151" s="37">
        <f>SUM(G151,H151)</f>
        <v>0</v>
      </c>
      <c r="G151" s="37">
        <v>0</v>
      </c>
      <c r="H151" s="37">
        <v>0</v>
      </c>
      <c r="I151" s="37">
        <f>SUM(J151,K151)</f>
        <v>16610000</v>
      </c>
      <c r="J151" s="37">
        <v>16610000</v>
      </c>
      <c r="K151" s="37">
        <v>0</v>
      </c>
      <c r="L151" s="37">
        <f>SUM(M151,N151)</f>
        <v>11124044</v>
      </c>
      <c r="M151" s="37">
        <v>11124044</v>
      </c>
      <c r="N151" s="38">
        <v>0</v>
      </c>
      <c r="O151" s="61">
        <f t="shared" ref="O151:O164" si="50">+L151*100/I151</f>
        <v>66.971968693558097</v>
      </c>
    </row>
    <row r="152" spans="1:15" ht="15" hidden="1" customHeight="1" x14ac:dyDescent="0.25">
      <c r="A152" s="35">
        <v>2520</v>
      </c>
      <c r="B152" s="36" t="s">
        <v>270</v>
      </c>
      <c r="C152" s="35" t="s">
        <v>189</v>
      </c>
      <c r="D152" s="35" t="s">
        <v>175</v>
      </c>
      <c r="E152" s="35" t="s">
        <v>169</v>
      </c>
      <c r="F152" s="37">
        <f t="shared" ref="F152:N152" si="51">SUM(F154)</f>
        <v>0</v>
      </c>
      <c r="G152" s="37">
        <f t="shared" si="51"/>
        <v>0</v>
      </c>
      <c r="H152" s="37">
        <f t="shared" si="51"/>
        <v>0</v>
      </c>
      <c r="I152" s="37">
        <f t="shared" si="51"/>
        <v>0</v>
      </c>
      <c r="J152" s="37">
        <f t="shared" si="51"/>
        <v>0</v>
      </c>
      <c r="K152" s="37">
        <f t="shared" si="51"/>
        <v>0</v>
      </c>
      <c r="L152" s="37">
        <f t="shared" si="51"/>
        <v>0</v>
      </c>
      <c r="M152" s="37">
        <f t="shared" si="51"/>
        <v>0</v>
      </c>
      <c r="N152" s="38">
        <f t="shared" si="51"/>
        <v>0</v>
      </c>
      <c r="O152" s="61" t="e">
        <f t="shared" si="50"/>
        <v>#DIV/0!</v>
      </c>
    </row>
    <row r="153" spans="1:15" ht="15" hidden="1" customHeight="1" x14ac:dyDescent="0.25">
      <c r="A153" s="35"/>
      <c r="B153" s="36" t="s">
        <v>172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62"/>
      <c r="O153" s="61" t="e">
        <f t="shared" si="50"/>
        <v>#DIV/0!</v>
      </c>
    </row>
    <row r="154" spans="1:15" ht="15" hidden="1" customHeight="1" x14ac:dyDescent="0.25">
      <c r="A154" s="35">
        <v>2521</v>
      </c>
      <c r="B154" s="36" t="s">
        <v>271</v>
      </c>
      <c r="C154" s="35" t="s">
        <v>189</v>
      </c>
      <c r="D154" s="35" t="s">
        <v>175</v>
      </c>
      <c r="E154" s="35" t="s">
        <v>168</v>
      </c>
      <c r="F154" s="37">
        <f>SUM(G154,H154)</f>
        <v>0</v>
      </c>
      <c r="G154" s="37">
        <v>0</v>
      </c>
      <c r="H154" s="37">
        <v>0</v>
      </c>
      <c r="I154" s="37">
        <f>SUM(J154,K154)</f>
        <v>0</v>
      </c>
      <c r="J154" s="37">
        <v>0</v>
      </c>
      <c r="K154" s="37">
        <v>0</v>
      </c>
      <c r="L154" s="37">
        <f>SUM(M154,N154)</f>
        <v>0</v>
      </c>
      <c r="M154" s="37">
        <v>0</v>
      </c>
      <c r="N154" s="38">
        <v>0</v>
      </c>
      <c r="O154" s="61" t="e">
        <f t="shared" si="50"/>
        <v>#DIV/0!</v>
      </c>
    </row>
    <row r="155" spans="1:15" ht="25.5" hidden="1" customHeight="1" x14ac:dyDescent="0.25">
      <c r="A155" s="35">
        <v>2530</v>
      </c>
      <c r="B155" s="36" t="s">
        <v>272</v>
      </c>
      <c r="C155" s="35" t="s">
        <v>189</v>
      </c>
      <c r="D155" s="35" t="s">
        <v>177</v>
      </c>
      <c r="E155" s="35" t="s">
        <v>169</v>
      </c>
      <c r="F155" s="37">
        <f t="shared" ref="F155:N155" si="52">SUM(F157)</f>
        <v>0</v>
      </c>
      <c r="G155" s="37">
        <f t="shared" si="52"/>
        <v>0</v>
      </c>
      <c r="H155" s="37">
        <f t="shared" si="52"/>
        <v>0</v>
      </c>
      <c r="I155" s="37">
        <f t="shared" si="52"/>
        <v>0</v>
      </c>
      <c r="J155" s="37">
        <f t="shared" si="52"/>
        <v>0</v>
      </c>
      <c r="K155" s="37">
        <f t="shared" si="52"/>
        <v>0</v>
      </c>
      <c r="L155" s="37">
        <f t="shared" si="52"/>
        <v>0</v>
      </c>
      <c r="M155" s="37">
        <f t="shared" si="52"/>
        <v>0</v>
      </c>
      <c r="N155" s="38">
        <f t="shared" si="52"/>
        <v>0</v>
      </c>
      <c r="O155" s="61" t="e">
        <f t="shared" si="50"/>
        <v>#DIV/0!</v>
      </c>
    </row>
    <row r="156" spans="1:15" ht="15" hidden="1" customHeight="1" x14ac:dyDescent="0.25">
      <c r="A156" s="35"/>
      <c r="B156" s="36" t="s">
        <v>172</v>
      </c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62"/>
      <c r="O156" s="61" t="e">
        <f t="shared" si="50"/>
        <v>#DIV/0!</v>
      </c>
    </row>
    <row r="157" spans="1:15" ht="25.5" hidden="1" customHeight="1" x14ac:dyDescent="0.25">
      <c r="A157" s="35">
        <v>2531</v>
      </c>
      <c r="B157" s="36" t="s">
        <v>272</v>
      </c>
      <c r="C157" s="35" t="s">
        <v>189</v>
      </c>
      <c r="D157" s="35" t="s">
        <v>177</v>
      </c>
      <c r="E157" s="35" t="s">
        <v>168</v>
      </c>
      <c r="F157" s="37">
        <f>SUM(G157,H157)</f>
        <v>0</v>
      </c>
      <c r="G157" s="37">
        <v>0</v>
      </c>
      <c r="H157" s="37">
        <v>0</v>
      </c>
      <c r="I157" s="37">
        <f>SUM(J157,K157)</f>
        <v>0</v>
      </c>
      <c r="J157" s="37">
        <v>0</v>
      </c>
      <c r="K157" s="37">
        <v>0</v>
      </c>
      <c r="L157" s="37">
        <f>SUM(M157,N157)</f>
        <v>0</v>
      </c>
      <c r="M157" s="37">
        <v>0</v>
      </c>
      <c r="N157" s="38">
        <v>0</v>
      </c>
      <c r="O157" s="61" t="e">
        <f t="shared" si="50"/>
        <v>#DIV/0!</v>
      </c>
    </row>
    <row r="158" spans="1:15" ht="25.5" hidden="1" customHeight="1" x14ac:dyDescent="0.25">
      <c r="A158" s="35">
        <v>2540</v>
      </c>
      <c r="B158" s="36" t="s">
        <v>273</v>
      </c>
      <c r="C158" s="35" t="s">
        <v>189</v>
      </c>
      <c r="D158" s="35" t="s">
        <v>186</v>
      </c>
      <c r="E158" s="35" t="s">
        <v>169</v>
      </c>
      <c r="F158" s="37">
        <f t="shared" ref="F158:N158" si="53">SUM(F160)</f>
        <v>0</v>
      </c>
      <c r="G158" s="37">
        <f t="shared" si="53"/>
        <v>0</v>
      </c>
      <c r="H158" s="37">
        <f t="shared" si="53"/>
        <v>0</v>
      </c>
      <c r="I158" s="37">
        <f t="shared" si="53"/>
        <v>0</v>
      </c>
      <c r="J158" s="37">
        <f t="shared" si="53"/>
        <v>0</v>
      </c>
      <c r="K158" s="37">
        <f t="shared" si="53"/>
        <v>0</v>
      </c>
      <c r="L158" s="37">
        <f t="shared" si="53"/>
        <v>0</v>
      </c>
      <c r="M158" s="37">
        <f t="shared" si="53"/>
        <v>0</v>
      </c>
      <c r="N158" s="38">
        <f t="shared" si="53"/>
        <v>0</v>
      </c>
      <c r="O158" s="61" t="e">
        <f t="shared" si="50"/>
        <v>#DIV/0!</v>
      </c>
    </row>
    <row r="159" spans="1:15" ht="15" hidden="1" customHeight="1" x14ac:dyDescent="0.25">
      <c r="A159" s="35"/>
      <c r="B159" s="36" t="s">
        <v>172</v>
      </c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62"/>
      <c r="O159" s="61" t="e">
        <f t="shared" si="50"/>
        <v>#DIV/0!</v>
      </c>
    </row>
    <row r="160" spans="1:15" ht="25.5" hidden="1" customHeight="1" x14ac:dyDescent="0.25">
      <c r="A160" s="35">
        <v>2541</v>
      </c>
      <c r="B160" s="36" t="s">
        <v>273</v>
      </c>
      <c r="C160" s="35" t="s">
        <v>189</v>
      </c>
      <c r="D160" s="35" t="s">
        <v>186</v>
      </c>
      <c r="E160" s="35" t="s">
        <v>168</v>
      </c>
      <c r="F160" s="37">
        <f>SUM(G160,H160)</f>
        <v>0</v>
      </c>
      <c r="G160" s="37">
        <v>0</v>
      </c>
      <c r="H160" s="37">
        <v>0</v>
      </c>
      <c r="I160" s="37">
        <f>SUM(J160,K160)</f>
        <v>0</v>
      </c>
      <c r="J160" s="37">
        <v>0</v>
      </c>
      <c r="K160" s="37">
        <v>0</v>
      </c>
      <c r="L160" s="37">
        <f>SUM(M160,N160)</f>
        <v>0</v>
      </c>
      <c r="M160" s="37">
        <v>0</v>
      </c>
      <c r="N160" s="38">
        <v>0</v>
      </c>
      <c r="O160" s="61" t="e">
        <f t="shared" si="50"/>
        <v>#DIV/0!</v>
      </c>
    </row>
    <row r="161" spans="1:15" ht="51" hidden="1" customHeight="1" x14ac:dyDescent="0.25">
      <c r="A161" s="35">
        <v>2550</v>
      </c>
      <c r="B161" s="36" t="s">
        <v>274</v>
      </c>
      <c r="C161" s="35" t="s">
        <v>189</v>
      </c>
      <c r="D161" s="35" t="s">
        <v>189</v>
      </c>
      <c r="E161" s="35" t="s">
        <v>169</v>
      </c>
      <c r="F161" s="37">
        <f t="shared" ref="F161:N161" si="54">SUM(F163)</f>
        <v>0</v>
      </c>
      <c r="G161" s="37">
        <f t="shared" si="54"/>
        <v>0</v>
      </c>
      <c r="H161" s="37">
        <f t="shared" si="54"/>
        <v>0</v>
      </c>
      <c r="I161" s="37">
        <f t="shared" si="54"/>
        <v>0</v>
      </c>
      <c r="J161" s="37">
        <f t="shared" si="54"/>
        <v>0</v>
      </c>
      <c r="K161" s="37">
        <f t="shared" si="54"/>
        <v>0</v>
      </c>
      <c r="L161" s="37">
        <f t="shared" si="54"/>
        <v>0</v>
      </c>
      <c r="M161" s="37">
        <f t="shared" si="54"/>
        <v>0</v>
      </c>
      <c r="N161" s="38">
        <f t="shared" si="54"/>
        <v>0</v>
      </c>
      <c r="O161" s="61" t="e">
        <f t="shared" si="50"/>
        <v>#DIV/0!</v>
      </c>
    </row>
    <row r="162" spans="1:15" ht="15" hidden="1" customHeight="1" x14ac:dyDescent="0.25">
      <c r="A162" s="35"/>
      <c r="B162" s="36" t="s">
        <v>172</v>
      </c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62"/>
      <c r="O162" s="61" t="e">
        <f t="shared" si="50"/>
        <v>#DIV/0!</v>
      </c>
    </row>
    <row r="163" spans="1:15" ht="51" hidden="1" customHeight="1" x14ac:dyDescent="0.25">
      <c r="A163" s="35">
        <v>2551</v>
      </c>
      <c r="B163" s="36" t="s">
        <v>274</v>
      </c>
      <c r="C163" s="35" t="s">
        <v>189</v>
      </c>
      <c r="D163" s="35" t="s">
        <v>189</v>
      </c>
      <c r="E163" s="35" t="s">
        <v>168</v>
      </c>
      <c r="F163" s="37">
        <f>SUM(G163,H163)</f>
        <v>0</v>
      </c>
      <c r="G163" s="37">
        <v>0</v>
      </c>
      <c r="H163" s="37">
        <v>0</v>
      </c>
      <c r="I163" s="37">
        <f>SUM(J163,K163)</f>
        <v>0</v>
      </c>
      <c r="J163" s="37">
        <v>0</v>
      </c>
      <c r="K163" s="37">
        <v>0</v>
      </c>
      <c r="L163" s="37">
        <f>SUM(M163,N163)</f>
        <v>0</v>
      </c>
      <c r="M163" s="37">
        <v>0</v>
      </c>
      <c r="N163" s="38">
        <v>0</v>
      </c>
      <c r="O163" s="61" t="e">
        <f t="shared" si="50"/>
        <v>#DIV/0!</v>
      </c>
    </row>
    <row r="164" spans="1:15" ht="38.25" customHeight="1" x14ac:dyDescent="0.25">
      <c r="A164" s="35">
        <v>2560</v>
      </c>
      <c r="B164" s="36" t="s">
        <v>275</v>
      </c>
      <c r="C164" s="35" t="s">
        <v>189</v>
      </c>
      <c r="D164" s="35" t="s">
        <v>192</v>
      </c>
      <c r="E164" s="35" t="s">
        <v>169</v>
      </c>
      <c r="F164" s="37">
        <f t="shared" ref="F164:N164" si="55">SUM(F166)</f>
        <v>0</v>
      </c>
      <c r="G164" s="37">
        <f t="shared" si="55"/>
        <v>0</v>
      </c>
      <c r="H164" s="37">
        <f t="shared" si="55"/>
        <v>0</v>
      </c>
      <c r="I164" s="37">
        <f t="shared" si="55"/>
        <v>6375581</v>
      </c>
      <c r="J164" s="37">
        <f t="shared" si="55"/>
        <v>4665221</v>
      </c>
      <c r="K164" s="37">
        <f t="shared" si="55"/>
        <v>1710360</v>
      </c>
      <c r="L164" s="37">
        <f t="shared" si="55"/>
        <v>4568190</v>
      </c>
      <c r="M164" s="37">
        <f t="shared" si="55"/>
        <v>2857830</v>
      </c>
      <c r="N164" s="38">
        <f t="shared" si="55"/>
        <v>1710360</v>
      </c>
      <c r="O164" s="61">
        <f t="shared" si="50"/>
        <v>71.651352245387514</v>
      </c>
    </row>
    <row r="165" spans="1:15" ht="15" customHeight="1" x14ac:dyDescent="0.25">
      <c r="A165" s="35"/>
      <c r="B165" s="36" t="s">
        <v>172</v>
      </c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62"/>
      <c r="O165" s="61"/>
    </row>
    <row r="166" spans="1:15" ht="38.25" customHeight="1" x14ac:dyDescent="0.25">
      <c r="A166" s="35">
        <v>2561</v>
      </c>
      <c r="B166" s="36" t="s">
        <v>275</v>
      </c>
      <c r="C166" s="35" t="s">
        <v>189</v>
      </c>
      <c r="D166" s="35" t="s">
        <v>192</v>
      </c>
      <c r="E166" s="35" t="s">
        <v>168</v>
      </c>
      <c r="F166" s="37">
        <f>SUM(G166,H166)</f>
        <v>0</v>
      </c>
      <c r="G166" s="37">
        <v>0</v>
      </c>
      <c r="H166" s="37">
        <v>0</v>
      </c>
      <c r="I166" s="37">
        <f>SUM(J166,K166)</f>
        <v>6375581</v>
      </c>
      <c r="J166" s="37">
        <v>4665221</v>
      </c>
      <c r="K166" s="37">
        <v>1710360</v>
      </c>
      <c r="L166" s="37">
        <f>SUM(M166,N166)</f>
        <v>4568190</v>
      </c>
      <c r="M166" s="37">
        <v>2857830</v>
      </c>
      <c r="N166" s="38">
        <v>1710360</v>
      </c>
      <c r="O166" s="61">
        <f>+L166*100/I166</f>
        <v>71.651352245387514</v>
      </c>
    </row>
    <row r="167" spans="1:15" ht="63.75" customHeight="1" x14ac:dyDescent="0.25">
      <c r="A167" s="35">
        <v>2600</v>
      </c>
      <c r="B167" s="36" t="s">
        <v>276</v>
      </c>
      <c r="C167" s="35" t="s">
        <v>192</v>
      </c>
      <c r="D167" s="35" t="s">
        <v>169</v>
      </c>
      <c r="E167" s="35" t="s">
        <v>169</v>
      </c>
      <c r="F167" s="37">
        <f t="shared" ref="F167:N167" si="56">SUM(F169,F172,F175,F178,F181,F184)</f>
        <v>0</v>
      </c>
      <c r="G167" s="37">
        <f t="shared" si="56"/>
        <v>0</v>
      </c>
      <c r="H167" s="37">
        <f t="shared" si="56"/>
        <v>0</v>
      </c>
      <c r="I167" s="37">
        <f t="shared" si="56"/>
        <v>98630610.5</v>
      </c>
      <c r="J167" s="37">
        <f t="shared" si="56"/>
        <v>23485166</v>
      </c>
      <c r="K167" s="37">
        <f t="shared" si="56"/>
        <v>75145444.5</v>
      </c>
      <c r="L167" s="37">
        <f t="shared" si="56"/>
        <v>88950413.200000003</v>
      </c>
      <c r="M167" s="37">
        <f t="shared" si="56"/>
        <v>18142650.699999999</v>
      </c>
      <c r="N167" s="38">
        <f t="shared" si="56"/>
        <v>70807762.5</v>
      </c>
      <c r="O167" s="61">
        <f>+L167*100/I167</f>
        <v>90.185402634205531</v>
      </c>
    </row>
    <row r="168" spans="1:15" ht="15" customHeight="1" x14ac:dyDescent="0.25">
      <c r="A168" s="35"/>
      <c r="B168" s="36" t="s">
        <v>172</v>
      </c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62"/>
      <c r="O168" s="61"/>
    </row>
    <row r="169" spans="1:15" ht="15" hidden="1" customHeight="1" x14ac:dyDescent="0.25">
      <c r="A169" s="35">
        <v>2610</v>
      </c>
      <c r="B169" s="36" t="s">
        <v>277</v>
      </c>
      <c r="C169" s="35" t="s">
        <v>192</v>
      </c>
      <c r="D169" s="35" t="s">
        <v>168</v>
      </c>
      <c r="E169" s="35" t="s">
        <v>169</v>
      </c>
      <c r="F169" s="37">
        <f t="shared" ref="F169:N169" si="57">SUM(F171)</f>
        <v>0</v>
      </c>
      <c r="G169" s="37">
        <f t="shared" si="57"/>
        <v>0</v>
      </c>
      <c r="H169" s="37">
        <f t="shared" si="57"/>
        <v>0</v>
      </c>
      <c r="I169" s="37">
        <f t="shared" si="57"/>
        <v>0</v>
      </c>
      <c r="J169" s="37">
        <f t="shared" si="57"/>
        <v>0</v>
      </c>
      <c r="K169" s="37">
        <f t="shared" si="57"/>
        <v>0</v>
      </c>
      <c r="L169" s="37">
        <f t="shared" si="57"/>
        <v>0</v>
      </c>
      <c r="M169" s="37">
        <f t="shared" si="57"/>
        <v>0</v>
      </c>
      <c r="N169" s="38">
        <f t="shared" si="57"/>
        <v>0</v>
      </c>
      <c r="O169" s="61" t="e">
        <f t="shared" ref="O169:O175" si="58">+L169*100/I169</f>
        <v>#DIV/0!</v>
      </c>
    </row>
    <row r="170" spans="1:15" ht="15" hidden="1" customHeight="1" x14ac:dyDescent="0.25">
      <c r="A170" s="35"/>
      <c r="B170" s="36" t="s">
        <v>172</v>
      </c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62"/>
      <c r="O170" s="61" t="e">
        <f t="shared" si="58"/>
        <v>#DIV/0!</v>
      </c>
    </row>
    <row r="171" spans="1:15" ht="15" hidden="1" customHeight="1" x14ac:dyDescent="0.25">
      <c r="A171" s="35">
        <v>2611</v>
      </c>
      <c r="B171" s="36" t="s">
        <v>277</v>
      </c>
      <c r="C171" s="35" t="s">
        <v>192</v>
      </c>
      <c r="D171" s="35" t="s">
        <v>168</v>
      </c>
      <c r="E171" s="35" t="s">
        <v>168</v>
      </c>
      <c r="F171" s="37">
        <f>SUM(G171,H171)</f>
        <v>0</v>
      </c>
      <c r="G171" s="37">
        <v>0</v>
      </c>
      <c r="H171" s="37">
        <v>0</v>
      </c>
      <c r="I171" s="37">
        <f>SUM(J171,K171)</f>
        <v>0</v>
      </c>
      <c r="J171" s="37">
        <v>0</v>
      </c>
      <c r="K171" s="37">
        <v>0</v>
      </c>
      <c r="L171" s="37">
        <f>SUM(M171,N171)</f>
        <v>0</v>
      </c>
      <c r="M171" s="37">
        <v>0</v>
      </c>
      <c r="N171" s="38">
        <v>0</v>
      </c>
      <c r="O171" s="61" t="e">
        <f t="shared" si="58"/>
        <v>#DIV/0!</v>
      </c>
    </row>
    <row r="172" spans="1:15" ht="15" hidden="1" customHeight="1" x14ac:dyDescent="0.25">
      <c r="A172" s="35">
        <v>2620</v>
      </c>
      <c r="B172" s="36" t="s">
        <v>278</v>
      </c>
      <c r="C172" s="35" t="s">
        <v>192</v>
      </c>
      <c r="D172" s="35" t="s">
        <v>175</v>
      </c>
      <c r="E172" s="35" t="s">
        <v>169</v>
      </c>
      <c r="F172" s="37">
        <f t="shared" ref="F172:N172" si="59">SUM(F174)</f>
        <v>0</v>
      </c>
      <c r="G172" s="37">
        <f t="shared" si="59"/>
        <v>0</v>
      </c>
      <c r="H172" s="37">
        <f t="shared" si="59"/>
        <v>0</v>
      </c>
      <c r="I172" s="37">
        <f t="shared" si="59"/>
        <v>0</v>
      </c>
      <c r="J172" s="37">
        <f t="shared" si="59"/>
        <v>0</v>
      </c>
      <c r="K172" s="37">
        <f t="shared" si="59"/>
        <v>0</v>
      </c>
      <c r="L172" s="37">
        <f t="shared" si="59"/>
        <v>0</v>
      </c>
      <c r="M172" s="37">
        <f t="shared" si="59"/>
        <v>0</v>
      </c>
      <c r="N172" s="38">
        <f t="shared" si="59"/>
        <v>0</v>
      </c>
      <c r="O172" s="61" t="e">
        <f t="shared" si="58"/>
        <v>#DIV/0!</v>
      </c>
    </row>
    <row r="173" spans="1:15" ht="15" hidden="1" customHeight="1" x14ac:dyDescent="0.25">
      <c r="A173" s="35"/>
      <c r="B173" s="36" t="s">
        <v>172</v>
      </c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62"/>
      <c r="O173" s="61" t="e">
        <f t="shared" si="58"/>
        <v>#DIV/0!</v>
      </c>
    </row>
    <row r="174" spans="1:15" ht="15" hidden="1" customHeight="1" x14ac:dyDescent="0.25">
      <c r="A174" s="35">
        <v>2621</v>
      </c>
      <c r="B174" s="36" t="s">
        <v>278</v>
      </c>
      <c r="C174" s="35" t="s">
        <v>192</v>
      </c>
      <c r="D174" s="35" t="s">
        <v>175</v>
      </c>
      <c r="E174" s="35" t="s">
        <v>168</v>
      </c>
      <c r="F174" s="37">
        <f>SUM(G174,H174)</f>
        <v>0</v>
      </c>
      <c r="G174" s="37">
        <v>0</v>
      </c>
      <c r="H174" s="37">
        <v>0</v>
      </c>
      <c r="I174" s="37">
        <f>SUM(J174,K174)</f>
        <v>0</v>
      </c>
      <c r="J174" s="37">
        <v>0</v>
      </c>
      <c r="K174" s="37">
        <v>0</v>
      </c>
      <c r="L174" s="37">
        <f>SUM(M174,N174)</f>
        <v>0</v>
      </c>
      <c r="M174" s="37">
        <v>0</v>
      </c>
      <c r="N174" s="38">
        <v>0</v>
      </c>
      <c r="O174" s="61" t="e">
        <f t="shared" si="58"/>
        <v>#DIV/0!</v>
      </c>
    </row>
    <row r="175" spans="1:15" ht="15" customHeight="1" x14ac:dyDescent="0.25">
      <c r="A175" s="35">
        <v>2630</v>
      </c>
      <c r="B175" s="36" t="s">
        <v>279</v>
      </c>
      <c r="C175" s="35" t="s">
        <v>192</v>
      </c>
      <c r="D175" s="35" t="s">
        <v>177</v>
      </c>
      <c r="E175" s="35" t="s">
        <v>169</v>
      </c>
      <c r="F175" s="37">
        <f t="shared" ref="F175:N175" si="60">SUM(F177)</f>
        <v>0</v>
      </c>
      <c r="G175" s="37">
        <f t="shared" si="60"/>
        <v>0</v>
      </c>
      <c r="H175" s="37">
        <f t="shared" si="60"/>
        <v>0</v>
      </c>
      <c r="I175" s="37">
        <f t="shared" si="60"/>
        <v>84707444.5</v>
      </c>
      <c r="J175" s="37">
        <f t="shared" si="60"/>
        <v>9562000</v>
      </c>
      <c r="K175" s="37">
        <f t="shared" si="60"/>
        <v>75145444.5</v>
      </c>
      <c r="L175" s="37">
        <f t="shared" si="60"/>
        <v>77758052.5</v>
      </c>
      <c r="M175" s="37">
        <f t="shared" si="60"/>
        <v>6950290</v>
      </c>
      <c r="N175" s="38">
        <f t="shared" si="60"/>
        <v>70807762.5</v>
      </c>
      <c r="O175" s="61">
        <f t="shared" si="58"/>
        <v>91.796007964801717</v>
      </c>
    </row>
    <row r="176" spans="1:15" ht="15" customHeight="1" x14ac:dyDescent="0.25">
      <c r="A176" s="35"/>
      <c r="B176" s="36" t="s">
        <v>172</v>
      </c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62"/>
      <c r="O176" s="61"/>
    </row>
    <row r="177" spans="1:15" ht="15" customHeight="1" x14ac:dyDescent="0.25">
      <c r="A177" s="35">
        <v>2631</v>
      </c>
      <c r="B177" s="36" t="s">
        <v>279</v>
      </c>
      <c r="C177" s="35" t="s">
        <v>192</v>
      </c>
      <c r="D177" s="35" t="s">
        <v>177</v>
      </c>
      <c r="E177" s="35" t="s">
        <v>168</v>
      </c>
      <c r="F177" s="37">
        <f>SUM(G177,H177)</f>
        <v>0</v>
      </c>
      <c r="G177" s="37">
        <v>0</v>
      </c>
      <c r="H177" s="37">
        <v>0</v>
      </c>
      <c r="I177" s="37">
        <f>SUM(J177,K177)</f>
        <v>84707444.5</v>
      </c>
      <c r="J177" s="37">
        <v>9562000</v>
      </c>
      <c r="K177" s="37">
        <v>75145444.5</v>
      </c>
      <c r="L177" s="37">
        <f>SUM(M177,N177)</f>
        <v>77758052.5</v>
      </c>
      <c r="M177" s="37">
        <v>6950290</v>
      </c>
      <c r="N177" s="38">
        <v>70807762.5</v>
      </c>
      <c r="O177" s="61">
        <f>+L177*100/I177</f>
        <v>91.796007964801717</v>
      </c>
    </row>
    <row r="178" spans="1:15" ht="15" customHeight="1" x14ac:dyDescent="0.25">
      <c r="A178" s="35">
        <v>2640</v>
      </c>
      <c r="B178" s="36" t="s">
        <v>280</v>
      </c>
      <c r="C178" s="35" t="s">
        <v>192</v>
      </c>
      <c r="D178" s="35" t="s">
        <v>186</v>
      </c>
      <c r="E178" s="35" t="s">
        <v>169</v>
      </c>
      <c r="F178" s="37">
        <f t="shared" ref="F178:N178" si="61">SUM(F180)</f>
        <v>0</v>
      </c>
      <c r="G178" s="37">
        <f t="shared" si="61"/>
        <v>0</v>
      </c>
      <c r="H178" s="37">
        <f t="shared" si="61"/>
        <v>0</v>
      </c>
      <c r="I178" s="37">
        <f t="shared" si="61"/>
        <v>12423166</v>
      </c>
      <c r="J178" s="37">
        <f t="shared" si="61"/>
        <v>12423166</v>
      </c>
      <c r="K178" s="37">
        <f t="shared" si="61"/>
        <v>0</v>
      </c>
      <c r="L178" s="37">
        <f t="shared" si="61"/>
        <v>9692360.6999999993</v>
      </c>
      <c r="M178" s="37">
        <f t="shared" si="61"/>
        <v>9692360.6999999993</v>
      </c>
      <c r="N178" s="38">
        <f t="shared" si="61"/>
        <v>0</v>
      </c>
      <c r="O178" s="61">
        <f>+L178*100/I178</f>
        <v>78.018443124723589</v>
      </c>
    </row>
    <row r="179" spans="1:15" ht="15" customHeight="1" x14ac:dyDescent="0.25">
      <c r="A179" s="35"/>
      <c r="B179" s="36" t="s">
        <v>172</v>
      </c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62"/>
      <c r="O179" s="61"/>
    </row>
    <row r="180" spans="1:15" ht="15" customHeight="1" x14ac:dyDescent="0.25">
      <c r="A180" s="35">
        <v>2641</v>
      </c>
      <c r="B180" s="36" t="s">
        <v>280</v>
      </c>
      <c r="C180" s="35" t="s">
        <v>192</v>
      </c>
      <c r="D180" s="35" t="s">
        <v>186</v>
      </c>
      <c r="E180" s="35" t="s">
        <v>168</v>
      </c>
      <c r="F180" s="37">
        <f>SUM(G180,H180)</f>
        <v>0</v>
      </c>
      <c r="G180" s="37">
        <v>0</v>
      </c>
      <c r="H180" s="37">
        <v>0</v>
      </c>
      <c r="I180" s="37">
        <f>SUM(J180,K180)</f>
        <v>12423166</v>
      </c>
      <c r="J180" s="37">
        <v>12423166</v>
      </c>
      <c r="K180" s="37">
        <v>0</v>
      </c>
      <c r="L180" s="37">
        <f>SUM(M180,N180)</f>
        <v>9692360.6999999993</v>
      </c>
      <c r="M180" s="37">
        <v>9692360.6999999993</v>
      </c>
      <c r="N180" s="38">
        <v>0</v>
      </c>
      <c r="O180" s="61">
        <f>+L180*100/I180</f>
        <v>78.018443124723589</v>
      </c>
    </row>
    <row r="181" spans="1:15" ht="51" hidden="1" customHeight="1" x14ac:dyDescent="0.25">
      <c r="A181" s="35">
        <v>2650</v>
      </c>
      <c r="B181" s="36" t="s">
        <v>281</v>
      </c>
      <c r="C181" s="35" t="s">
        <v>192</v>
      </c>
      <c r="D181" s="35" t="s">
        <v>189</v>
      </c>
      <c r="E181" s="35" t="s">
        <v>169</v>
      </c>
      <c r="F181" s="37">
        <f t="shared" ref="F181:N181" si="62">SUM(F183)</f>
        <v>0</v>
      </c>
      <c r="G181" s="37">
        <f t="shared" si="62"/>
        <v>0</v>
      </c>
      <c r="H181" s="37">
        <f t="shared" si="62"/>
        <v>0</v>
      </c>
      <c r="I181" s="37">
        <f t="shared" si="62"/>
        <v>0</v>
      </c>
      <c r="J181" s="37">
        <f t="shared" si="62"/>
        <v>0</v>
      </c>
      <c r="K181" s="37">
        <f t="shared" si="62"/>
        <v>0</v>
      </c>
      <c r="L181" s="37">
        <f t="shared" si="62"/>
        <v>0</v>
      </c>
      <c r="M181" s="37">
        <f t="shared" si="62"/>
        <v>0</v>
      </c>
      <c r="N181" s="38">
        <f t="shared" si="62"/>
        <v>0</v>
      </c>
      <c r="O181" s="61" t="e">
        <f>+L181*100/I181</f>
        <v>#DIV/0!</v>
      </c>
    </row>
    <row r="182" spans="1:15" ht="15" hidden="1" customHeight="1" x14ac:dyDescent="0.25">
      <c r="A182" s="35"/>
      <c r="B182" s="36" t="s">
        <v>172</v>
      </c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62"/>
      <c r="O182" s="61" t="e">
        <f>+L182*100/I182</f>
        <v>#DIV/0!</v>
      </c>
    </row>
    <row r="183" spans="1:15" ht="51" hidden="1" customHeight="1" x14ac:dyDescent="0.25">
      <c r="A183" s="35">
        <v>2651</v>
      </c>
      <c r="B183" s="36" t="s">
        <v>281</v>
      </c>
      <c r="C183" s="35" t="s">
        <v>192</v>
      </c>
      <c r="D183" s="35" t="s">
        <v>189</v>
      </c>
      <c r="E183" s="35" t="s">
        <v>168</v>
      </c>
      <c r="F183" s="37">
        <f>SUM(G183,H183)</f>
        <v>0</v>
      </c>
      <c r="G183" s="37">
        <v>0</v>
      </c>
      <c r="H183" s="37">
        <v>0</v>
      </c>
      <c r="I183" s="37">
        <f>SUM(J183,K183)</f>
        <v>0</v>
      </c>
      <c r="J183" s="37">
        <v>0</v>
      </c>
      <c r="K183" s="37">
        <v>0</v>
      </c>
      <c r="L183" s="37">
        <f>SUM(M183,N183)</f>
        <v>0</v>
      </c>
      <c r="M183" s="37">
        <v>0</v>
      </c>
      <c r="N183" s="38">
        <v>0</v>
      </c>
      <c r="O183" s="61" t="e">
        <f>+L183*100/I183</f>
        <v>#DIV/0!</v>
      </c>
    </row>
    <row r="184" spans="1:15" ht="38.25" customHeight="1" x14ac:dyDescent="0.25">
      <c r="A184" s="35">
        <v>2660</v>
      </c>
      <c r="B184" s="36" t="s">
        <v>282</v>
      </c>
      <c r="C184" s="35" t="s">
        <v>192</v>
      </c>
      <c r="D184" s="35" t="s">
        <v>192</v>
      </c>
      <c r="E184" s="35" t="s">
        <v>169</v>
      </c>
      <c r="F184" s="37">
        <f t="shared" ref="F184:N184" si="63">SUM(F186)</f>
        <v>0</v>
      </c>
      <c r="G184" s="37">
        <f t="shared" si="63"/>
        <v>0</v>
      </c>
      <c r="H184" s="37">
        <f t="shared" si="63"/>
        <v>0</v>
      </c>
      <c r="I184" s="37">
        <f t="shared" si="63"/>
        <v>1500000</v>
      </c>
      <c r="J184" s="37">
        <f t="shared" si="63"/>
        <v>1500000</v>
      </c>
      <c r="K184" s="37">
        <f t="shared" si="63"/>
        <v>0</v>
      </c>
      <c r="L184" s="37">
        <f t="shared" si="63"/>
        <v>1500000</v>
      </c>
      <c r="M184" s="37">
        <f t="shared" si="63"/>
        <v>1500000</v>
      </c>
      <c r="N184" s="38">
        <f t="shared" si="63"/>
        <v>0</v>
      </c>
      <c r="O184" s="61">
        <f>+L184*100/I184</f>
        <v>100</v>
      </c>
    </row>
    <row r="185" spans="1:15" ht="15" customHeight="1" x14ac:dyDescent="0.25">
      <c r="A185" s="35"/>
      <c r="B185" s="36" t="s">
        <v>172</v>
      </c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62"/>
      <c r="O185" s="61"/>
    </row>
    <row r="186" spans="1:15" ht="38.25" customHeight="1" x14ac:dyDescent="0.25">
      <c r="A186" s="35">
        <v>2661</v>
      </c>
      <c r="B186" s="36" t="s">
        <v>282</v>
      </c>
      <c r="C186" s="35" t="s">
        <v>192</v>
      </c>
      <c r="D186" s="35" t="s">
        <v>192</v>
      </c>
      <c r="E186" s="35" t="s">
        <v>168</v>
      </c>
      <c r="F186" s="37">
        <f>SUM(G186,H186)</f>
        <v>0</v>
      </c>
      <c r="G186" s="37">
        <v>0</v>
      </c>
      <c r="H186" s="37">
        <v>0</v>
      </c>
      <c r="I186" s="37">
        <f>SUM(J186,K186)</f>
        <v>1500000</v>
      </c>
      <c r="J186" s="37">
        <v>1500000</v>
      </c>
      <c r="K186" s="37">
        <v>0</v>
      </c>
      <c r="L186" s="37">
        <f>SUM(M186,N186)</f>
        <v>1500000</v>
      </c>
      <c r="M186" s="37">
        <v>1500000</v>
      </c>
      <c r="N186" s="38">
        <v>0</v>
      </c>
      <c r="O186" s="61">
        <f t="shared" ref="O186:O216" si="64">+L186*100/I186</f>
        <v>100</v>
      </c>
    </row>
    <row r="187" spans="1:15" ht="38.25" hidden="1" customHeight="1" x14ac:dyDescent="0.25">
      <c r="A187" s="35">
        <v>2700</v>
      </c>
      <c r="B187" s="36" t="s">
        <v>283</v>
      </c>
      <c r="C187" s="35" t="s">
        <v>195</v>
      </c>
      <c r="D187" s="35" t="s">
        <v>169</v>
      </c>
      <c r="E187" s="35" t="s">
        <v>169</v>
      </c>
      <c r="F187" s="37">
        <f t="shared" ref="F187:N187" si="65">SUM(F189,F194,F200,F206,F209,F212)</f>
        <v>0</v>
      </c>
      <c r="G187" s="37">
        <f t="shared" si="65"/>
        <v>0</v>
      </c>
      <c r="H187" s="37">
        <f t="shared" si="65"/>
        <v>0</v>
      </c>
      <c r="I187" s="37">
        <f t="shared" si="65"/>
        <v>0</v>
      </c>
      <c r="J187" s="37">
        <f t="shared" si="65"/>
        <v>0</v>
      </c>
      <c r="K187" s="37">
        <f t="shared" si="65"/>
        <v>0</v>
      </c>
      <c r="L187" s="37">
        <f t="shared" si="65"/>
        <v>0</v>
      </c>
      <c r="M187" s="37">
        <f t="shared" si="65"/>
        <v>0</v>
      </c>
      <c r="N187" s="38">
        <f t="shared" si="65"/>
        <v>0</v>
      </c>
      <c r="O187" s="61" t="e">
        <f t="shared" si="64"/>
        <v>#DIV/0!</v>
      </c>
    </row>
    <row r="188" spans="1:15" ht="15" hidden="1" customHeight="1" x14ac:dyDescent="0.25">
      <c r="A188" s="35"/>
      <c r="B188" s="36" t="s">
        <v>172</v>
      </c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62"/>
      <c r="O188" s="61" t="e">
        <f t="shared" si="64"/>
        <v>#DIV/0!</v>
      </c>
    </row>
    <row r="189" spans="1:15" ht="25.5" hidden="1" customHeight="1" x14ac:dyDescent="0.25">
      <c r="A189" s="35">
        <v>2710</v>
      </c>
      <c r="B189" s="36" t="s">
        <v>284</v>
      </c>
      <c r="C189" s="35" t="s">
        <v>195</v>
      </c>
      <c r="D189" s="35" t="s">
        <v>168</v>
      </c>
      <c r="E189" s="35" t="s">
        <v>169</v>
      </c>
      <c r="F189" s="37">
        <f t="shared" ref="F189:N189" si="66">SUM(F191:F193)</f>
        <v>0</v>
      </c>
      <c r="G189" s="37">
        <f t="shared" si="66"/>
        <v>0</v>
      </c>
      <c r="H189" s="37">
        <f t="shared" si="66"/>
        <v>0</v>
      </c>
      <c r="I189" s="37">
        <f t="shared" si="66"/>
        <v>0</v>
      </c>
      <c r="J189" s="37">
        <f t="shared" si="66"/>
        <v>0</v>
      </c>
      <c r="K189" s="37">
        <f t="shared" si="66"/>
        <v>0</v>
      </c>
      <c r="L189" s="37">
        <f t="shared" si="66"/>
        <v>0</v>
      </c>
      <c r="M189" s="37">
        <f t="shared" si="66"/>
        <v>0</v>
      </c>
      <c r="N189" s="38">
        <f t="shared" si="66"/>
        <v>0</v>
      </c>
      <c r="O189" s="61" t="e">
        <f t="shared" si="64"/>
        <v>#DIV/0!</v>
      </c>
    </row>
    <row r="190" spans="1:15" ht="15" hidden="1" customHeight="1" x14ac:dyDescent="0.25">
      <c r="A190" s="35"/>
      <c r="B190" s="36" t="s">
        <v>172</v>
      </c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62"/>
      <c r="O190" s="61" t="e">
        <f t="shared" si="64"/>
        <v>#DIV/0!</v>
      </c>
    </row>
    <row r="191" spans="1:15" ht="15" hidden="1" customHeight="1" x14ac:dyDescent="0.25">
      <c r="A191" s="35">
        <v>2711</v>
      </c>
      <c r="B191" s="36" t="s">
        <v>285</v>
      </c>
      <c r="C191" s="35" t="s">
        <v>195</v>
      </c>
      <c r="D191" s="35" t="s">
        <v>168</v>
      </c>
      <c r="E191" s="35" t="s">
        <v>168</v>
      </c>
      <c r="F191" s="37">
        <f>SUM(G191,H191)</f>
        <v>0</v>
      </c>
      <c r="G191" s="37">
        <v>0</v>
      </c>
      <c r="H191" s="37">
        <v>0</v>
      </c>
      <c r="I191" s="37">
        <f>SUM(J191,K191)</f>
        <v>0</v>
      </c>
      <c r="J191" s="37">
        <v>0</v>
      </c>
      <c r="K191" s="37">
        <v>0</v>
      </c>
      <c r="L191" s="37">
        <f>SUM(M191,N191)</f>
        <v>0</v>
      </c>
      <c r="M191" s="37">
        <v>0</v>
      </c>
      <c r="N191" s="38">
        <v>0</v>
      </c>
      <c r="O191" s="61" t="e">
        <f t="shared" si="64"/>
        <v>#DIV/0!</v>
      </c>
    </row>
    <row r="192" spans="1:15" ht="15" hidden="1" customHeight="1" x14ac:dyDescent="0.25">
      <c r="A192" s="35">
        <v>2712</v>
      </c>
      <c r="B192" s="36" t="s">
        <v>286</v>
      </c>
      <c r="C192" s="35" t="s">
        <v>195</v>
      </c>
      <c r="D192" s="35" t="s">
        <v>168</v>
      </c>
      <c r="E192" s="35" t="s">
        <v>175</v>
      </c>
      <c r="F192" s="37">
        <f>SUM(G192,H192)</f>
        <v>0</v>
      </c>
      <c r="G192" s="37">
        <v>0</v>
      </c>
      <c r="H192" s="37">
        <v>0</v>
      </c>
      <c r="I192" s="37">
        <f>SUM(J192,K192)</f>
        <v>0</v>
      </c>
      <c r="J192" s="37">
        <v>0</v>
      </c>
      <c r="K192" s="37">
        <v>0</v>
      </c>
      <c r="L192" s="37">
        <f>SUM(M192,N192)</f>
        <v>0</v>
      </c>
      <c r="M192" s="37">
        <v>0</v>
      </c>
      <c r="N192" s="38">
        <v>0</v>
      </c>
      <c r="O192" s="61" t="e">
        <f t="shared" si="64"/>
        <v>#DIV/0!</v>
      </c>
    </row>
    <row r="193" spans="1:15" ht="25.5" hidden="1" customHeight="1" x14ac:dyDescent="0.25">
      <c r="A193" s="35">
        <v>2713</v>
      </c>
      <c r="B193" s="36" t="s">
        <v>287</v>
      </c>
      <c r="C193" s="35" t="s">
        <v>195</v>
      </c>
      <c r="D193" s="35" t="s">
        <v>168</v>
      </c>
      <c r="E193" s="35" t="s">
        <v>177</v>
      </c>
      <c r="F193" s="37">
        <f>SUM(G193,H193)</f>
        <v>0</v>
      </c>
      <c r="G193" s="37">
        <v>0</v>
      </c>
      <c r="H193" s="37">
        <v>0</v>
      </c>
      <c r="I193" s="37">
        <f>SUM(J193,K193)</f>
        <v>0</v>
      </c>
      <c r="J193" s="37">
        <v>0</v>
      </c>
      <c r="K193" s="37">
        <v>0</v>
      </c>
      <c r="L193" s="37">
        <f>SUM(M193,N193)</f>
        <v>0</v>
      </c>
      <c r="M193" s="37">
        <v>0</v>
      </c>
      <c r="N193" s="38">
        <v>0</v>
      </c>
      <c r="O193" s="61" t="e">
        <f t="shared" si="64"/>
        <v>#DIV/0!</v>
      </c>
    </row>
    <row r="194" spans="1:15" ht="25.5" hidden="1" customHeight="1" x14ac:dyDescent="0.25">
      <c r="A194" s="35">
        <v>2720</v>
      </c>
      <c r="B194" s="36" t="s">
        <v>288</v>
      </c>
      <c r="C194" s="35" t="s">
        <v>195</v>
      </c>
      <c r="D194" s="35" t="s">
        <v>175</v>
      </c>
      <c r="E194" s="35" t="s">
        <v>169</v>
      </c>
      <c r="F194" s="37">
        <f t="shared" ref="F194:N194" si="67">SUM(F196:F199)</f>
        <v>0</v>
      </c>
      <c r="G194" s="37">
        <f t="shared" si="67"/>
        <v>0</v>
      </c>
      <c r="H194" s="37">
        <f t="shared" si="67"/>
        <v>0</v>
      </c>
      <c r="I194" s="37">
        <f t="shared" si="67"/>
        <v>0</v>
      </c>
      <c r="J194" s="37">
        <f t="shared" si="67"/>
        <v>0</v>
      </c>
      <c r="K194" s="37">
        <f t="shared" si="67"/>
        <v>0</v>
      </c>
      <c r="L194" s="37">
        <f t="shared" si="67"/>
        <v>0</v>
      </c>
      <c r="M194" s="37">
        <f t="shared" si="67"/>
        <v>0</v>
      </c>
      <c r="N194" s="38">
        <f t="shared" si="67"/>
        <v>0</v>
      </c>
      <c r="O194" s="61" t="e">
        <f t="shared" si="64"/>
        <v>#DIV/0!</v>
      </c>
    </row>
    <row r="195" spans="1:15" ht="15" hidden="1" customHeight="1" x14ac:dyDescent="0.25">
      <c r="A195" s="35"/>
      <c r="B195" s="36" t="s">
        <v>172</v>
      </c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62"/>
      <c r="O195" s="61" t="e">
        <f t="shared" si="64"/>
        <v>#DIV/0!</v>
      </c>
    </row>
    <row r="196" spans="1:15" ht="25.5" hidden="1" customHeight="1" x14ac:dyDescent="0.25">
      <c r="A196" s="35">
        <v>2721</v>
      </c>
      <c r="B196" s="36" t="s">
        <v>289</v>
      </c>
      <c r="C196" s="35" t="s">
        <v>195</v>
      </c>
      <c r="D196" s="35" t="s">
        <v>175</v>
      </c>
      <c r="E196" s="35" t="s">
        <v>168</v>
      </c>
      <c r="F196" s="37">
        <f>SUM(G196,H196)</f>
        <v>0</v>
      </c>
      <c r="G196" s="37">
        <v>0</v>
      </c>
      <c r="H196" s="37">
        <v>0</v>
      </c>
      <c r="I196" s="37">
        <f>SUM(J196,K196)</f>
        <v>0</v>
      </c>
      <c r="J196" s="37">
        <v>0</v>
      </c>
      <c r="K196" s="37">
        <v>0</v>
      </c>
      <c r="L196" s="37">
        <f>SUM(M196,N196)</f>
        <v>0</v>
      </c>
      <c r="M196" s="37">
        <v>0</v>
      </c>
      <c r="N196" s="38">
        <v>0</v>
      </c>
      <c r="O196" s="61" t="e">
        <f t="shared" si="64"/>
        <v>#DIV/0!</v>
      </c>
    </row>
    <row r="197" spans="1:15" ht="25.5" hidden="1" customHeight="1" x14ac:dyDescent="0.25">
      <c r="A197" s="35">
        <v>2722</v>
      </c>
      <c r="B197" s="36" t="s">
        <v>290</v>
      </c>
      <c r="C197" s="35" t="s">
        <v>195</v>
      </c>
      <c r="D197" s="35" t="s">
        <v>175</v>
      </c>
      <c r="E197" s="35" t="s">
        <v>175</v>
      </c>
      <c r="F197" s="37">
        <f>SUM(G197,H197)</f>
        <v>0</v>
      </c>
      <c r="G197" s="37">
        <v>0</v>
      </c>
      <c r="H197" s="37">
        <v>0</v>
      </c>
      <c r="I197" s="37">
        <f>SUM(J197,K197)</f>
        <v>0</v>
      </c>
      <c r="J197" s="37">
        <v>0</v>
      </c>
      <c r="K197" s="37">
        <v>0</v>
      </c>
      <c r="L197" s="37">
        <f>SUM(M197,N197)</f>
        <v>0</v>
      </c>
      <c r="M197" s="37">
        <v>0</v>
      </c>
      <c r="N197" s="38">
        <v>0</v>
      </c>
      <c r="O197" s="61" t="e">
        <f t="shared" si="64"/>
        <v>#DIV/0!</v>
      </c>
    </row>
    <row r="198" spans="1:15" ht="25.5" hidden="1" customHeight="1" x14ac:dyDescent="0.25">
      <c r="A198" s="35">
        <v>2723</v>
      </c>
      <c r="B198" s="36" t="s">
        <v>291</v>
      </c>
      <c r="C198" s="35" t="s">
        <v>195</v>
      </c>
      <c r="D198" s="35" t="s">
        <v>175</v>
      </c>
      <c r="E198" s="35" t="s">
        <v>177</v>
      </c>
      <c r="F198" s="37">
        <f>SUM(G198,H198)</f>
        <v>0</v>
      </c>
      <c r="G198" s="37">
        <v>0</v>
      </c>
      <c r="H198" s="37">
        <v>0</v>
      </c>
      <c r="I198" s="37">
        <f>SUM(J198,K198)</f>
        <v>0</v>
      </c>
      <c r="J198" s="37">
        <v>0</v>
      </c>
      <c r="K198" s="37">
        <v>0</v>
      </c>
      <c r="L198" s="37">
        <f>SUM(M198,N198)</f>
        <v>0</v>
      </c>
      <c r="M198" s="37">
        <v>0</v>
      </c>
      <c r="N198" s="38">
        <v>0</v>
      </c>
      <c r="O198" s="61" t="e">
        <f t="shared" si="64"/>
        <v>#DIV/0!</v>
      </c>
    </row>
    <row r="199" spans="1:15" ht="25.5" hidden="1" customHeight="1" x14ac:dyDescent="0.25">
      <c r="A199" s="35">
        <v>2724</v>
      </c>
      <c r="B199" s="36" t="s">
        <v>292</v>
      </c>
      <c r="C199" s="35" t="s">
        <v>195</v>
      </c>
      <c r="D199" s="35" t="s">
        <v>175</v>
      </c>
      <c r="E199" s="35" t="s">
        <v>186</v>
      </c>
      <c r="F199" s="37">
        <f>SUM(G199,H199)</f>
        <v>0</v>
      </c>
      <c r="G199" s="37">
        <v>0</v>
      </c>
      <c r="H199" s="37">
        <v>0</v>
      </c>
      <c r="I199" s="37">
        <f>SUM(J199,K199)</f>
        <v>0</v>
      </c>
      <c r="J199" s="37">
        <v>0</v>
      </c>
      <c r="K199" s="37">
        <v>0</v>
      </c>
      <c r="L199" s="37">
        <f>SUM(M199,N199)</f>
        <v>0</v>
      </c>
      <c r="M199" s="37">
        <v>0</v>
      </c>
      <c r="N199" s="38">
        <v>0</v>
      </c>
      <c r="O199" s="61" t="e">
        <f t="shared" si="64"/>
        <v>#DIV/0!</v>
      </c>
    </row>
    <row r="200" spans="1:15" ht="25.5" hidden="1" customHeight="1" x14ac:dyDescent="0.25">
      <c r="A200" s="35">
        <v>2730</v>
      </c>
      <c r="B200" s="36" t="s">
        <v>293</v>
      </c>
      <c r="C200" s="35" t="s">
        <v>195</v>
      </c>
      <c r="D200" s="35" t="s">
        <v>177</v>
      </c>
      <c r="E200" s="35" t="s">
        <v>169</v>
      </c>
      <c r="F200" s="37">
        <f t="shared" ref="F200:N200" si="68">SUM(F202:F205)</f>
        <v>0</v>
      </c>
      <c r="G200" s="37">
        <f t="shared" si="68"/>
        <v>0</v>
      </c>
      <c r="H200" s="37">
        <f t="shared" si="68"/>
        <v>0</v>
      </c>
      <c r="I200" s="37">
        <f t="shared" si="68"/>
        <v>0</v>
      </c>
      <c r="J200" s="37">
        <f t="shared" si="68"/>
        <v>0</v>
      </c>
      <c r="K200" s="37">
        <f t="shared" si="68"/>
        <v>0</v>
      </c>
      <c r="L200" s="37">
        <f t="shared" si="68"/>
        <v>0</v>
      </c>
      <c r="M200" s="37">
        <f t="shared" si="68"/>
        <v>0</v>
      </c>
      <c r="N200" s="38">
        <f t="shared" si="68"/>
        <v>0</v>
      </c>
      <c r="O200" s="61" t="e">
        <f t="shared" si="64"/>
        <v>#DIV/0!</v>
      </c>
    </row>
    <row r="201" spans="1:15" ht="15" hidden="1" customHeight="1" x14ac:dyDescent="0.25">
      <c r="A201" s="35"/>
      <c r="B201" s="36" t="s">
        <v>172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62"/>
      <c r="O201" s="61" t="e">
        <f t="shared" si="64"/>
        <v>#DIV/0!</v>
      </c>
    </row>
    <row r="202" spans="1:15" ht="38.25" hidden="1" customHeight="1" x14ac:dyDescent="0.25">
      <c r="A202" s="35">
        <v>2731</v>
      </c>
      <c r="B202" s="36" t="s">
        <v>294</v>
      </c>
      <c r="C202" s="35" t="s">
        <v>195</v>
      </c>
      <c r="D202" s="35" t="s">
        <v>177</v>
      </c>
      <c r="E202" s="35" t="s">
        <v>168</v>
      </c>
      <c r="F202" s="37">
        <f>SUM(G202,H202)</f>
        <v>0</v>
      </c>
      <c r="G202" s="37">
        <v>0</v>
      </c>
      <c r="H202" s="37">
        <v>0</v>
      </c>
      <c r="I202" s="37">
        <f>SUM(J202,K202)</f>
        <v>0</v>
      </c>
      <c r="J202" s="37">
        <v>0</v>
      </c>
      <c r="K202" s="37">
        <v>0</v>
      </c>
      <c r="L202" s="37">
        <f>SUM(M202,N202)</f>
        <v>0</v>
      </c>
      <c r="M202" s="37">
        <v>0</v>
      </c>
      <c r="N202" s="38">
        <v>0</v>
      </c>
      <c r="O202" s="61" t="e">
        <f t="shared" si="64"/>
        <v>#DIV/0!</v>
      </c>
    </row>
    <row r="203" spans="1:15" ht="38.25" hidden="1" customHeight="1" x14ac:dyDescent="0.25">
      <c r="A203" s="35">
        <v>2732</v>
      </c>
      <c r="B203" s="36" t="s">
        <v>295</v>
      </c>
      <c r="C203" s="35" t="s">
        <v>195</v>
      </c>
      <c r="D203" s="35" t="s">
        <v>177</v>
      </c>
      <c r="E203" s="35" t="s">
        <v>175</v>
      </c>
      <c r="F203" s="37">
        <f>SUM(G203,H203)</f>
        <v>0</v>
      </c>
      <c r="G203" s="37">
        <v>0</v>
      </c>
      <c r="H203" s="37">
        <v>0</v>
      </c>
      <c r="I203" s="37">
        <f>SUM(J203,K203)</f>
        <v>0</v>
      </c>
      <c r="J203" s="37">
        <v>0</v>
      </c>
      <c r="K203" s="37">
        <v>0</v>
      </c>
      <c r="L203" s="37">
        <f>SUM(M203,N203)</f>
        <v>0</v>
      </c>
      <c r="M203" s="37">
        <v>0</v>
      </c>
      <c r="N203" s="38">
        <v>0</v>
      </c>
      <c r="O203" s="61" t="e">
        <f t="shared" si="64"/>
        <v>#DIV/0!</v>
      </c>
    </row>
    <row r="204" spans="1:15" ht="25.5" hidden="1" customHeight="1" x14ac:dyDescent="0.25">
      <c r="A204" s="35">
        <v>2733</v>
      </c>
      <c r="B204" s="36" t="s">
        <v>296</v>
      </c>
      <c r="C204" s="35" t="s">
        <v>195</v>
      </c>
      <c r="D204" s="35" t="s">
        <v>177</v>
      </c>
      <c r="E204" s="35" t="s">
        <v>177</v>
      </c>
      <c r="F204" s="37">
        <f>SUM(G204,H204)</f>
        <v>0</v>
      </c>
      <c r="G204" s="37">
        <v>0</v>
      </c>
      <c r="H204" s="37">
        <v>0</v>
      </c>
      <c r="I204" s="37">
        <f>SUM(J204,K204)</f>
        <v>0</v>
      </c>
      <c r="J204" s="37">
        <v>0</v>
      </c>
      <c r="K204" s="37">
        <v>0</v>
      </c>
      <c r="L204" s="37">
        <f>SUM(M204,N204)</f>
        <v>0</v>
      </c>
      <c r="M204" s="37">
        <v>0</v>
      </c>
      <c r="N204" s="38">
        <v>0</v>
      </c>
      <c r="O204" s="61" t="e">
        <f t="shared" si="64"/>
        <v>#DIV/0!</v>
      </c>
    </row>
    <row r="205" spans="1:15" ht="38.25" hidden="1" customHeight="1" x14ac:dyDescent="0.25">
      <c r="A205" s="35">
        <v>2734</v>
      </c>
      <c r="B205" s="36" t="s">
        <v>297</v>
      </c>
      <c r="C205" s="35" t="s">
        <v>195</v>
      </c>
      <c r="D205" s="35" t="s">
        <v>177</v>
      </c>
      <c r="E205" s="35" t="s">
        <v>186</v>
      </c>
      <c r="F205" s="37">
        <f>SUM(G205,H205)</f>
        <v>0</v>
      </c>
      <c r="G205" s="37">
        <v>0</v>
      </c>
      <c r="H205" s="37">
        <v>0</v>
      </c>
      <c r="I205" s="37">
        <f>SUM(J205,K205)</f>
        <v>0</v>
      </c>
      <c r="J205" s="37">
        <v>0</v>
      </c>
      <c r="K205" s="37">
        <v>0</v>
      </c>
      <c r="L205" s="37">
        <f>SUM(M205,N205)</f>
        <v>0</v>
      </c>
      <c r="M205" s="37">
        <v>0</v>
      </c>
      <c r="N205" s="38">
        <v>0</v>
      </c>
      <c r="O205" s="61" t="e">
        <f t="shared" si="64"/>
        <v>#DIV/0!</v>
      </c>
    </row>
    <row r="206" spans="1:15" ht="25.5" hidden="1" customHeight="1" x14ac:dyDescent="0.25">
      <c r="A206" s="35">
        <v>2740</v>
      </c>
      <c r="B206" s="36" t="s">
        <v>298</v>
      </c>
      <c r="C206" s="35" t="s">
        <v>195</v>
      </c>
      <c r="D206" s="35" t="s">
        <v>186</v>
      </c>
      <c r="E206" s="35" t="s">
        <v>169</v>
      </c>
      <c r="F206" s="37">
        <f t="shared" ref="F206:N206" si="69">SUM(F208)</f>
        <v>0</v>
      </c>
      <c r="G206" s="37">
        <f t="shared" si="69"/>
        <v>0</v>
      </c>
      <c r="H206" s="37">
        <f t="shared" si="69"/>
        <v>0</v>
      </c>
      <c r="I206" s="37">
        <f t="shared" si="69"/>
        <v>0</v>
      </c>
      <c r="J206" s="37">
        <f t="shared" si="69"/>
        <v>0</v>
      </c>
      <c r="K206" s="37">
        <f t="shared" si="69"/>
        <v>0</v>
      </c>
      <c r="L206" s="37">
        <f t="shared" si="69"/>
        <v>0</v>
      </c>
      <c r="M206" s="37">
        <f t="shared" si="69"/>
        <v>0</v>
      </c>
      <c r="N206" s="38">
        <f t="shared" si="69"/>
        <v>0</v>
      </c>
      <c r="O206" s="61" t="e">
        <f t="shared" si="64"/>
        <v>#DIV/0!</v>
      </c>
    </row>
    <row r="207" spans="1:15" ht="15" hidden="1" customHeight="1" x14ac:dyDescent="0.25">
      <c r="A207" s="35"/>
      <c r="B207" s="36" t="s">
        <v>172</v>
      </c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62"/>
      <c r="O207" s="61" t="e">
        <f t="shared" si="64"/>
        <v>#DIV/0!</v>
      </c>
    </row>
    <row r="208" spans="1:15" ht="25.5" hidden="1" customHeight="1" x14ac:dyDescent="0.25">
      <c r="A208" s="35">
        <v>2741</v>
      </c>
      <c r="B208" s="36" t="s">
        <v>298</v>
      </c>
      <c r="C208" s="35" t="s">
        <v>195</v>
      </c>
      <c r="D208" s="35" t="s">
        <v>186</v>
      </c>
      <c r="E208" s="35" t="s">
        <v>168</v>
      </c>
      <c r="F208" s="37">
        <f>SUM(G208,H208)</f>
        <v>0</v>
      </c>
      <c r="G208" s="37">
        <v>0</v>
      </c>
      <c r="H208" s="37">
        <v>0</v>
      </c>
      <c r="I208" s="37">
        <f>SUM(J208,K208)</f>
        <v>0</v>
      </c>
      <c r="J208" s="37">
        <v>0</v>
      </c>
      <c r="K208" s="37">
        <v>0</v>
      </c>
      <c r="L208" s="37">
        <f>SUM(M208,N208)</f>
        <v>0</v>
      </c>
      <c r="M208" s="37">
        <v>0</v>
      </c>
      <c r="N208" s="38">
        <v>0</v>
      </c>
      <c r="O208" s="61" t="e">
        <f t="shared" si="64"/>
        <v>#DIV/0!</v>
      </c>
    </row>
    <row r="209" spans="1:15" ht="38.25" hidden="1" customHeight="1" x14ac:dyDescent="0.25">
      <c r="A209" s="35">
        <v>2750</v>
      </c>
      <c r="B209" s="36" t="s">
        <v>299</v>
      </c>
      <c r="C209" s="35" t="s">
        <v>195</v>
      </c>
      <c r="D209" s="35" t="s">
        <v>189</v>
      </c>
      <c r="E209" s="35" t="s">
        <v>169</v>
      </c>
      <c r="F209" s="37">
        <f t="shared" ref="F209:N209" si="70">SUM(F211)</f>
        <v>0</v>
      </c>
      <c r="G209" s="37">
        <f t="shared" si="70"/>
        <v>0</v>
      </c>
      <c r="H209" s="37">
        <f t="shared" si="70"/>
        <v>0</v>
      </c>
      <c r="I209" s="37">
        <f t="shared" si="70"/>
        <v>0</v>
      </c>
      <c r="J209" s="37">
        <f t="shared" si="70"/>
        <v>0</v>
      </c>
      <c r="K209" s="37">
        <f t="shared" si="70"/>
        <v>0</v>
      </c>
      <c r="L209" s="37">
        <f t="shared" si="70"/>
        <v>0</v>
      </c>
      <c r="M209" s="37">
        <f t="shared" si="70"/>
        <v>0</v>
      </c>
      <c r="N209" s="38">
        <f t="shared" si="70"/>
        <v>0</v>
      </c>
      <c r="O209" s="61" t="e">
        <f t="shared" si="64"/>
        <v>#DIV/0!</v>
      </c>
    </row>
    <row r="210" spans="1:15" ht="15" hidden="1" customHeight="1" x14ac:dyDescent="0.25">
      <c r="A210" s="35"/>
      <c r="B210" s="36" t="s">
        <v>172</v>
      </c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62"/>
      <c r="O210" s="61" t="e">
        <f t="shared" si="64"/>
        <v>#DIV/0!</v>
      </c>
    </row>
    <row r="211" spans="1:15" ht="38.25" hidden="1" customHeight="1" x14ac:dyDescent="0.25">
      <c r="A211" s="35">
        <v>2751</v>
      </c>
      <c r="B211" s="36" t="s">
        <v>299</v>
      </c>
      <c r="C211" s="35" t="s">
        <v>195</v>
      </c>
      <c r="D211" s="35" t="s">
        <v>189</v>
      </c>
      <c r="E211" s="35" t="s">
        <v>168</v>
      </c>
      <c r="F211" s="37">
        <f>SUM(G211,H211)</f>
        <v>0</v>
      </c>
      <c r="G211" s="37">
        <v>0</v>
      </c>
      <c r="H211" s="37">
        <v>0</v>
      </c>
      <c r="I211" s="37">
        <f>SUM(J211,K211)</f>
        <v>0</v>
      </c>
      <c r="J211" s="37">
        <v>0</v>
      </c>
      <c r="K211" s="37">
        <v>0</v>
      </c>
      <c r="L211" s="37">
        <f>SUM(M211,N211)</f>
        <v>0</v>
      </c>
      <c r="M211" s="37">
        <v>0</v>
      </c>
      <c r="N211" s="38">
        <v>0</v>
      </c>
      <c r="O211" s="61" t="e">
        <f t="shared" si="64"/>
        <v>#DIV/0!</v>
      </c>
    </row>
    <row r="212" spans="1:15" ht="25.5" hidden="1" customHeight="1" x14ac:dyDescent="0.25">
      <c r="A212" s="35">
        <v>2760</v>
      </c>
      <c r="B212" s="36" t="s">
        <v>300</v>
      </c>
      <c r="C212" s="35" t="s">
        <v>195</v>
      </c>
      <c r="D212" s="35" t="s">
        <v>192</v>
      </c>
      <c r="E212" s="35" t="s">
        <v>169</v>
      </c>
      <c r="F212" s="37">
        <f t="shared" ref="F212:N212" si="71">SUM(F214:F215)</f>
        <v>0</v>
      </c>
      <c r="G212" s="37">
        <f t="shared" si="71"/>
        <v>0</v>
      </c>
      <c r="H212" s="37">
        <f t="shared" si="71"/>
        <v>0</v>
      </c>
      <c r="I212" s="37">
        <f t="shared" si="71"/>
        <v>0</v>
      </c>
      <c r="J212" s="37">
        <f t="shared" si="71"/>
        <v>0</v>
      </c>
      <c r="K212" s="37">
        <f t="shared" si="71"/>
        <v>0</v>
      </c>
      <c r="L212" s="37">
        <f t="shared" si="71"/>
        <v>0</v>
      </c>
      <c r="M212" s="37">
        <f t="shared" si="71"/>
        <v>0</v>
      </c>
      <c r="N212" s="38">
        <f t="shared" si="71"/>
        <v>0</v>
      </c>
      <c r="O212" s="61" t="e">
        <f t="shared" si="64"/>
        <v>#DIV/0!</v>
      </c>
    </row>
    <row r="213" spans="1:15" ht="15" hidden="1" customHeight="1" x14ac:dyDescent="0.25">
      <c r="A213" s="35"/>
      <c r="B213" s="36" t="s">
        <v>172</v>
      </c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62"/>
      <c r="O213" s="61" t="e">
        <f t="shared" si="64"/>
        <v>#DIV/0!</v>
      </c>
    </row>
    <row r="214" spans="1:15" ht="25.5" hidden="1" customHeight="1" x14ac:dyDescent="0.25">
      <c r="A214" s="35">
        <v>2761</v>
      </c>
      <c r="B214" s="36" t="s">
        <v>301</v>
      </c>
      <c r="C214" s="35" t="s">
        <v>195</v>
      </c>
      <c r="D214" s="35" t="s">
        <v>192</v>
      </c>
      <c r="E214" s="35" t="s">
        <v>168</v>
      </c>
      <c r="F214" s="37">
        <f>SUM(G214,H214)</f>
        <v>0</v>
      </c>
      <c r="G214" s="37">
        <v>0</v>
      </c>
      <c r="H214" s="37">
        <v>0</v>
      </c>
      <c r="I214" s="37">
        <f>SUM(J214,K214)</f>
        <v>0</v>
      </c>
      <c r="J214" s="37">
        <v>0</v>
      </c>
      <c r="K214" s="37">
        <v>0</v>
      </c>
      <c r="L214" s="37">
        <f>SUM(M214,N214)</f>
        <v>0</v>
      </c>
      <c r="M214" s="37">
        <v>0</v>
      </c>
      <c r="N214" s="38">
        <v>0</v>
      </c>
      <c r="O214" s="61" t="e">
        <f t="shared" si="64"/>
        <v>#DIV/0!</v>
      </c>
    </row>
    <row r="215" spans="1:15" ht="25.5" hidden="1" customHeight="1" x14ac:dyDescent="0.25">
      <c r="A215" s="35">
        <v>2762</v>
      </c>
      <c r="B215" s="36" t="s">
        <v>300</v>
      </c>
      <c r="C215" s="35" t="s">
        <v>195</v>
      </c>
      <c r="D215" s="35" t="s">
        <v>192</v>
      </c>
      <c r="E215" s="35" t="s">
        <v>175</v>
      </c>
      <c r="F215" s="37">
        <f>SUM(G215,H215)</f>
        <v>0</v>
      </c>
      <c r="G215" s="37">
        <v>0</v>
      </c>
      <c r="H215" s="37">
        <v>0</v>
      </c>
      <c r="I215" s="37">
        <f>SUM(J215,K215)</f>
        <v>0</v>
      </c>
      <c r="J215" s="37">
        <v>0</v>
      </c>
      <c r="K215" s="37">
        <v>0</v>
      </c>
      <c r="L215" s="37">
        <f>SUM(M215,N215)</f>
        <v>0</v>
      </c>
      <c r="M215" s="37">
        <v>0</v>
      </c>
      <c r="N215" s="38">
        <v>0</v>
      </c>
      <c r="O215" s="61" t="e">
        <f t="shared" si="64"/>
        <v>#DIV/0!</v>
      </c>
    </row>
    <row r="216" spans="1:15" ht="51" customHeight="1" x14ac:dyDescent="0.25">
      <c r="A216" s="35">
        <v>2800</v>
      </c>
      <c r="B216" s="36" t="s">
        <v>302</v>
      </c>
      <c r="C216" s="35" t="s">
        <v>197</v>
      </c>
      <c r="D216" s="35" t="s">
        <v>169</v>
      </c>
      <c r="E216" s="35" t="s">
        <v>169</v>
      </c>
      <c r="F216" s="37">
        <f t="shared" ref="F216:N216" si="72">SUM(F218,F221,F230,F235,F240,F243)</f>
        <v>0</v>
      </c>
      <c r="G216" s="37">
        <f t="shared" si="72"/>
        <v>0</v>
      </c>
      <c r="H216" s="37">
        <f t="shared" si="72"/>
        <v>0</v>
      </c>
      <c r="I216" s="37">
        <f t="shared" si="72"/>
        <v>10716100</v>
      </c>
      <c r="J216" s="37">
        <f t="shared" si="72"/>
        <v>9566000</v>
      </c>
      <c r="K216" s="37">
        <f t="shared" si="72"/>
        <v>1150100</v>
      </c>
      <c r="L216" s="37">
        <f t="shared" si="72"/>
        <v>7833034.5999999996</v>
      </c>
      <c r="M216" s="37">
        <f t="shared" si="72"/>
        <v>6682934.5999999996</v>
      </c>
      <c r="N216" s="38">
        <f t="shared" si="72"/>
        <v>1150100</v>
      </c>
      <c r="O216" s="61">
        <f t="shared" si="64"/>
        <v>73.095945353253512</v>
      </c>
    </row>
    <row r="217" spans="1:15" ht="15" customHeight="1" x14ac:dyDescent="0.25">
      <c r="A217" s="35"/>
      <c r="B217" s="36" t="s">
        <v>172</v>
      </c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62"/>
      <c r="O217" s="61"/>
    </row>
    <row r="218" spans="1:15" ht="25.5" hidden="1" customHeight="1" x14ac:dyDescent="0.25">
      <c r="A218" s="35">
        <v>2810</v>
      </c>
      <c r="B218" s="36" t="s">
        <v>303</v>
      </c>
      <c r="C218" s="35" t="s">
        <v>197</v>
      </c>
      <c r="D218" s="35" t="s">
        <v>168</v>
      </c>
      <c r="E218" s="35" t="s">
        <v>169</v>
      </c>
      <c r="F218" s="37">
        <f t="shared" ref="F218:N218" si="73">SUM(F220)</f>
        <v>0</v>
      </c>
      <c r="G218" s="37">
        <f t="shared" si="73"/>
        <v>0</v>
      </c>
      <c r="H218" s="37">
        <f t="shared" si="73"/>
        <v>0</v>
      </c>
      <c r="I218" s="37">
        <f t="shared" si="73"/>
        <v>0</v>
      </c>
      <c r="J218" s="37">
        <f t="shared" si="73"/>
        <v>0</v>
      </c>
      <c r="K218" s="37">
        <f t="shared" si="73"/>
        <v>0</v>
      </c>
      <c r="L218" s="37">
        <f t="shared" si="73"/>
        <v>0</v>
      </c>
      <c r="M218" s="37">
        <f t="shared" si="73"/>
        <v>0</v>
      </c>
      <c r="N218" s="38">
        <f t="shared" si="73"/>
        <v>0</v>
      </c>
      <c r="O218" s="61" t="e">
        <f>+L218*100/I218</f>
        <v>#DIV/0!</v>
      </c>
    </row>
    <row r="219" spans="1:15" ht="15" hidden="1" customHeight="1" x14ac:dyDescent="0.25">
      <c r="A219" s="35"/>
      <c r="B219" s="36" t="s">
        <v>172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62"/>
      <c r="O219" s="61" t="e">
        <f>+L219*100/I219</f>
        <v>#DIV/0!</v>
      </c>
    </row>
    <row r="220" spans="1:15" ht="25.5" hidden="1" customHeight="1" x14ac:dyDescent="0.25">
      <c r="A220" s="35">
        <v>2811</v>
      </c>
      <c r="B220" s="36" t="s">
        <v>303</v>
      </c>
      <c r="C220" s="35" t="s">
        <v>197</v>
      </c>
      <c r="D220" s="35" t="s">
        <v>168</v>
      </c>
      <c r="E220" s="35" t="s">
        <v>168</v>
      </c>
      <c r="F220" s="37">
        <f>SUM(G220,H220)</f>
        <v>0</v>
      </c>
      <c r="G220" s="37">
        <v>0</v>
      </c>
      <c r="H220" s="37">
        <v>0</v>
      </c>
      <c r="I220" s="37">
        <f>SUM(J220,K220)</f>
        <v>0</v>
      </c>
      <c r="J220" s="37">
        <v>0</v>
      </c>
      <c r="K220" s="37">
        <v>0</v>
      </c>
      <c r="L220" s="37">
        <f>SUM(M220,N220)</f>
        <v>0</v>
      </c>
      <c r="M220" s="37">
        <v>0</v>
      </c>
      <c r="N220" s="38">
        <v>0</v>
      </c>
      <c r="O220" s="61" t="e">
        <f>+L220*100/I220</f>
        <v>#DIV/0!</v>
      </c>
    </row>
    <row r="221" spans="1:15" ht="15" customHeight="1" x14ac:dyDescent="0.25">
      <c r="A221" s="35">
        <v>2820</v>
      </c>
      <c r="B221" s="36" t="s">
        <v>304</v>
      </c>
      <c r="C221" s="35" t="s">
        <v>197</v>
      </c>
      <c r="D221" s="35" t="s">
        <v>175</v>
      </c>
      <c r="E221" s="35" t="s">
        <v>169</v>
      </c>
      <c r="F221" s="37">
        <f t="shared" ref="F221:N221" si="74">SUM(F223:F229)</f>
        <v>0</v>
      </c>
      <c r="G221" s="37">
        <f t="shared" si="74"/>
        <v>0</v>
      </c>
      <c r="H221" s="37">
        <f t="shared" si="74"/>
        <v>0</v>
      </c>
      <c r="I221" s="37">
        <f t="shared" si="74"/>
        <v>10516100</v>
      </c>
      <c r="J221" s="37">
        <f t="shared" si="74"/>
        <v>9366000</v>
      </c>
      <c r="K221" s="37">
        <f t="shared" si="74"/>
        <v>1150100</v>
      </c>
      <c r="L221" s="37">
        <f t="shared" si="74"/>
        <v>7833034.5999999996</v>
      </c>
      <c r="M221" s="37">
        <f t="shared" si="74"/>
        <v>6682934.5999999996</v>
      </c>
      <c r="N221" s="38">
        <f t="shared" si="74"/>
        <v>1150100</v>
      </c>
      <c r="O221" s="61">
        <f>+L221*100/I221</f>
        <v>74.486117477011433</v>
      </c>
    </row>
    <row r="222" spans="1:15" ht="15" customHeight="1" x14ac:dyDescent="0.25">
      <c r="A222" s="35"/>
      <c r="B222" s="36" t="s">
        <v>172</v>
      </c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62"/>
      <c r="O222" s="61"/>
    </row>
    <row r="223" spans="1:15" ht="15" hidden="1" customHeight="1" x14ac:dyDescent="0.25">
      <c r="A223" s="35">
        <v>2821</v>
      </c>
      <c r="B223" s="36" t="s">
        <v>305</v>
      </c>
      <c r="C223" s="35" t="s">
        <v>197</v>
      </c>
      <c r="D223" s="35" t="s">
        <v>175</v>
      </c>
      <c r="E223" s="35" t="s">
        <v>168</v>
      </c>
      <c r="F223" s="37">
        <f t="shared" ref="F223:F229" si="75">SUM(G223,H223)</f>
        <v>0</v>
      </c>
      <c r="G223" s="37">
        <v>0</v>
      </c>
      <c r="H223" s="37">
        <v>0</v>
      </c>
      <c r="I223" s="37">
        <f t="shared" ref="I223:I229" si="76">SUM(J223,K223)</f>
        <v>0</v>
      </c>
      <c r="J223" s="37">
        <v>0</v>
      </c>
      <c r="K223" s="37">
        <v>0</v>
      </c>
      <c r="L223" s="37">
        <f t="shared" ref="L223:L229" si="77">SUM(M223,N223)</f>
        <v>0</v>
      </c>
      <c r="M223" s="37">
        <v>0</v>
      </c>
      <c r="N223" s="38">
        <v>0</v>
      </c>
      <c r="O223" s="61" t="e">
        <f t="shared" ref="O223:O235" si="78">+L223*100/I223</f>
        <v>#DIV/0!</v>
      </c>
    </row>
    <row r="224" spans="1:15" ht="15" hidden="1" customHeight="1" x14ac:dyDescent="0.25">
      <c r="A224" s="35">
        <v>2822</v>
      </c>
      <c r="B224" s="36" t="s">
        <v>306</v>
      </c>
      <c r="C224" s="35" t="s">
        <v>197</v>
      </c>
      <c r="D224" s="35" t="s">
        <v>175</v>
      </c>
      <c r="E224" s="35" t="s">
        <v>175</v>
      </c>
      <c r="F224" s="37">
        <f t="shared" si="75"/>
        <v>0</v>
      </c>
      <c r="G224" s="37">
        <v>0</v>
      </c>
      <c r="H224" s="37">
        <v>0</v>
      </c>
      <c r="I224" s="37">
        <f t="shared" si="76"/>
        <v>0</v>
      </c>
      <c r="J224" s="37">
        <v>0</v>
      </c>
      <c r="K224" s="37">
        <v>0</v>
      </c>
      <c r="L224" s="37">
        <f t="shared" si="77"/>
        <v>0</v>
      </c>
      <c r="M224" s="37">
        <v>0</v>
      </c>
      <c r="N224" s="38">
        <v>0</v>
      </c>
      <c r="O224" s="61" t="e">
        <f t="shared" si="78"/>
        <v>#DIV/0!</v>
      </c>
    </row>
    <row r="225" spans="1:15" ht="25.5" hidden="1" customHeight="1" x14ac:dyDescent="0.25">
      <c r="A225" s="35">
        <v>2823</v>
      </c>
      <c r="B225" s="36" t="s">
        <v>307</v>
      </c>
      <c r="C225" s="35" t="s">
        <v>197</v>
      </c>
      <c r="D225" s="35" t="s">
        <v>175</v>
      </c>
      <c r="E225" s="35" t="s">
        <v>177</v>
      </c>
      <c r="F225" s="37">
        <f t="shared" si="75"/>
        <v>0</v>
      </c>
      <c r="G225" s="37">
        <v>0</v>
      </c>
      <c r="H225" s="37">
        <v>0</v>
      </c>
      <c r="I225" s="37">
        <f t="shared" si="76"/>
        <v>0</v>
      </c>
      <c r="J225" s="37">
        <v>0</v>
      </c>
      <c r="K225" s="37">
        <v>0</v>
      </c>
      <c r="L225" s="37">
        <f t="shared" si="77"/>
        <v>0</v>
      </c>
      <c r="M225" s="37">
        <v>0</v>
      </c>
      <c r="N225" s="38">
        <v>0</v>
      </c>
      <c r="O225" s="61" t="e">
        <f t="shared" si="78"/>
        <v>#DIV/0!</v>
      </c>
    </row>
    <row r="226" spans="1:15" ht="25.5" customHeight="1" x14ac:dyDescent="0.25">
      <c r="A226" s="35">
        <v>2824</v>
      </c>
      <c r="B226" s="36" t="s">
        <v>308</v>
      </c>
      <c r="C226" s="35" t="s">
        <v>197</v>
      </c>
      <c r="D226" s="35" t="s">
        <v>175</v>
      </c>
      <c r="E226" s="35" t="s">
        <v>186</v>
      </c>
      <c r="F226" s="37">
        <f t="shared" si="75"/>
        <v>0</v>
      </c>
      <c r="G226" s="37">
        <v>0</v>
      </c>
      <c r="H226" s="37">
        <v>0</v>
      </c>
      <c r="I226" s="37">
        <f t="shared" si="76"/>
        <v>10516100</v>
      </c>
      <c r="J226" s="37">
        <v>9366000</v>
      </c>
      <c r="K226" s="37">
        <v>1150100</v>
      </c>
      <c r="L226" s="37">
        <f t="shared" si="77"/>
        <v>7833034.5999999996</v>
      </c>
      <c r="M226" s="37">
        <v>6682934.5999999996</v>
      </c>
      <c r="N226" s="38">
        <v>1150100</v>
      </c>
      <c r="O226" s="61">
        <f t="shared" si="78"/>
        <v>74.486117477011433</v>
      </c>
    </row>
    <row r="227" spans="1:15" ht="15" hidden="1" customHeight="1" x14ac:dyDescent="0.25">
      <c r="A227" s="35">
        <v>2825</v>
      </c>
      <c r="B227" s="36" t="s">
        <v>309</v>
      </c>
      <c r="C227" s="35" t="s">
        <v>197</v>
      </c>
      <c r="D227" s="35" t="s">
        <v>175</v>
      </c>
      <c r="E227" s="35" t="s">
        <v>189</v>
      </c>
      <c r="F227" s="37">
        <f t="shared" si="75"/>
        <v>0</v>
      </c>
      <c r="G227" s="37">
        <v>0</v>
      </c>
      <c r="H227" s="37">
        <v>0</v>
      </c>
      <c r="I227" s="37">
        <f t="shared" si="76"/>
        <v>0</v>
      </c>
      <c r="J227" s="37">
        <v>0</v>
      </c>
      <c r="K227" s="37">
        <v>0</v>
      </c>
      <c r="L227" s="37">
        <f t="shared" si="77"/>
        <v>0</v>
      </c>
      <c r="M227" s="37">
        <v>0</v>
      </c>
      <c r="N227" s="38">
        <v>0</v>
      </c>
      <c r="O227" s="61" t="e">
        <f t="shared" si="78"/>
        <v>#DIV/0!</v>
      </c>
    </row>
    <row r="228" spans="1:15" ht="15" hidden="1" customHeight="1" x14ac:dyDescent="0.25">
      <c r="A228" s="35">
        <v>2826</v>
      </c>
      <c r="B228" s="36" t="s">
        <v>310</v>
      </c>
      <c r="C228" s="35" t="s">
        <v>197</v>
      </c>
      <c r="D228" s="35" t="s">
        <v>175</v>
      </c>
      <c r="E228" s="35" t="s">
        <v>192</v>
      </c>
      <c r="F228" s="37">
        <f t="shared" si="75"/>
        <v>0</v>
      </c>
      <c r="G228" s="37">
        <v>0</v>
      </c>
      <c r="H228" s="37">
        <v>0</v>
      </c>
      <c r="I228" s="37">
        <f t="shared" si="76"/>
        <v>0</v>
      </c>
      <c r="J228" s="37">
        <v>0</v>
      </c>
      <c r="K228" s="37">
        <v>0</v>
      </c>
      <c r="L228" s="37">
        <f t="shared" si="77"/>
        <v>0</v>
      </c>
      <c r="M228" s="37">
        <v>0</v>
      </c>
      <c r="N228" s="38">
        <v>0</v>
      </c>
      <c r="O228" s="61" t="e">
        <f t="shared" si="78"/>
        <v>#DIV/0!</v>
      </c>
    </row>
    <row r="229" spans="1:15" ht="38.25" hidden="1" customHeight="1" x14ac:dyDescent="0.25">
      <c r="A229" s="35">
        <v>2827</v>
      </c>
      <c r="B229" s="36" t="s">
        <v>311</v>
      </c>
      <c r="C229" s="35" t="s">
        <v>197</v>
      </c>
      <c r="D229" s="35" t="s">
        <v>175</v>
      </c>
      <c r="E229" s="35" t="s">
        <v>195</v>
      </c>
      <c r="F229" s="37">
        <f t="shared" si="75"/>
        <v>0</v>
      </c>
      <c r="G229" s="37">
        <v>0</v>
      </c>
      <c r="H229" s="37">
        <v>0</v>
      </c>
      <c r="I229" s="37">
        <f t="shared" si="76"/>
        <v>0</v>
      </c>
      <c r="J229" s="37">
        <v>0</v>
      </c>
      <c r="K229" s="37">
        <v>0</v>
      </c>
      <c r="L229" s="37">
        <f t="shared" si="77"/>
        <v>0</v>
      </c>
      <c r="M229" s="37">
        <v>0</v>
      </c>
      <c r="N229" s="38">
        <v>0</v>
      </c>
      <c r="O229" s="61" t="e">
        <f t="shared" si="78"/>
        <v>#DIV/0!</v>
      </c>
    </row>
    <row r="230" spans="1:15" ht="63.75" hidden="1" customHeight="1" x14ac:dyDescent="0.25">
      <c r="A230" s="35">
        <v>2830</v>
      </c>
      <c r="B230" s="36" t="s">
        <v>312</v>
      </c>
      <c r="C230" s="35" t="s">
        <v>197</v>
      </c>
      <c r="D230" s="35" t="s">
        <v>177</v>
      </c>
      <c r="E230" s="35" t="s">
        <v>169</v>
      </c>
      <c r="F230" s="37">
        <f t="shared" ref="F230:N230" si="79">SUM(F232:F234)</f>
        <v>0</v>
      </c>
      <c r="G230" s="37">
        <f t="shared" si="79"/>
        <v>0</v>
      </c>
      <c r="H230" s="37">
        <f t="shared" si="79"/>
        <v>0</v>
      </c>
      <c r="I230" s="37">
        <f t="shared" si="79"/>
        <v>0</v>
      </c>
      <c r="J230" s="37">
        <f t="shared" si="79"/>
        <v>0</v>
      </c>
      <c r="K230" s="37">
        <f t="shared" si="79"/>
        <v>0</v>
      </c>
      <c r="L230" s="37">
        <f t="shared" si="79"/>
        <v>0</v>
      </c>
      <c r="M230" s="37">
        <f t="shared" si="79"/>
        <v>0</v>
      </c>
      <c r="N230" s="38">
        <f t="shared" si="79"/>
        <v>0</v>
      </c>
      <c r="O230" s="61" t="e">
        <f t="shared" si="78"/>
        <v>#DIV/0!</v>
      </c>
    </row>
    <row r="231" spans="1:15" ht="15" hidden="1" customHeight="1" x14ac:dyDescent="0.25">
      <c r="A231" s="35"/>
      <c r="B231" s="36" t="s">
        <v>172</v>
      </c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62"/>
      <c r="O231" s="61" t="e">
        <f t="shared" si="78"/>
        <v>#DIV/0!</v>
      </c>
    </row>
    <row r="232" spans="1:15" ht="15" hidden="1" customHeight="1" x14ac:dyDescent="0.25">
      <c r="A232" s="35">
        <v>2831</v>
      </c>
      <c r="B232" s="36" t="s">
        <v>313</v>
      </c>
      <c r="C232" s="35" t="s">
        <v>197</v>
      </c>
      <c r="D232" s="35" t="s">
        <v>177</v>
      </c>
      <c r="E232" s="35" t="s">
        <v>168</v>
      </c>
      <c r="F232" s="37">
        <f>SUM(G232,H232)</f>
        <v>0</v>
      </c>
      <c r="G232" s="37">
        <v>0</v>
      </c>
      <c r="H232" s="37">
        <v>0</v>
      </c>
      <c r="I232" s="37">
        <f>SUM(J232,K232)</f>
        <v>0</v>
      </c>
      <c r="J232" s="37">
        <v>0</v>
      </c>
      <c r="K232" s="37">
        <v>0</v>
      </c>
      <c r="L232" s="37">
        <f>SUM(M232,N232)</f>
        <v>0</v>
      </c>
      <c r="M232" s="37">
        <v>0</v>
      </c>
      <c r="N232" s="38">
        <v>0</v>
      </c>
      <c r="O232" s="61" t="e">
        <f t="shared" si="78"/>
        <v>#DIV/0!</v>
      </c>
    </row>
    <row r="233" spans="1:15" ht="25.5" hidden="1" customHeight="1" x14ac:dyDescent="0.25">
      <c r="A233" s="35">
        <v>2832</v>
      </c>
      <c r="B233" s="36" t="s">
        <v>314</v>
      </c>
      <c r="C233" s="35" t="s">
        <v>197</v>
      </c>
      <c r="D233" s="35" t="s">
        <v>177</v>
      </c>
      <c r="E233" s="35" t="s">
        <v>175</v>
      </c>
      <c r="F233" s="37">
        <f>SUM(G233,H233)</f>
        <v>0</v>
      </c>
      <c r="G233" s="37">
        <v>0</v>
      </c>
      <c r="H233" s="37">
        <v>0</v>
      </c>
      <c r="I233" s="37">
        <f>SUM(J233,K233)</f>
        <v>0</v>
      </c>
      <c r="J233" s="37">
        <v>0</v>
      </c>
      <c r="K233" s="37">
        <v>0</v>
      </c>
      <c r="L233" s="37">
        <f>SUM(M233,N233)</f>
        <v>0</v>
      </c>
      <c r="M233" s="37">
        <v>0</v>
      </c>
      <c r="N233" s="38">
        <v>0</v>
      </c>
      <c r="O233" s="61" t="e">
        <f t="shared" si="78"/>
        <v>#DIV/0!</v>
      </c>
    </row>
    <row r="234" spans="1:15" ht="15" hidden="1" customHeight="1" x14ac:dyDescent="0.25">
      <c r="A234" s="35">
        <v>2833</v>
      </c>
      <c r="B234" s="36" t="s">
        <v>315</v>
      </c>
      <c r="C234" s="35" t="s">
        <v>197</v>
      </c>
      <c r="D234" s="35" t="s">
        <v>177</v>
      </c>
      <c r="E234" s="35" t="s">
        <v>177</v>
      </c>
      <c r="F234" s="37">
        <f>SUM(G234,H234)</f>
        <v>0</v>
      </c>
      <c r="G234" s="37">
        <v>0</v>
      </c>
      <c r="H234" s="37">
        <v>0</v>
      </c>
      <c r="I234" s="37">
        <f>SUM(J234,K234)</f>
        <v>0</v>
      </c>
      <c r="J234" s="37">
        <v>0</v>
      </c>
      <c r="K234" s="37">
        <v>0</v>
      </c>
      <c r="L234" s="37">
        <f>SUM(M234,N234)</f>
        <v>0</v>
      </c>
      <c r="M234" s="37">
        <v>0</v>
      </c>
      <c r="N234" s="38">
        <v>0</v>
      </c>
      <c r="O234" s="61" t="e">
        <f t="shared" si="78"/>
        <v>#DIV/0!</v>
      </c>
    </row>
    <row r="235" spans="1:15" ht="25.5" customHeight="1" x14ac:dyDescent="0.25">
      <c r="A235" s="35">
        <v>2840</v>
      </c>
      <c r="B235" s="36" t="s">
        <v>316</v>
      </c>
      <c r="C235" s="35" t="s">
        <v>197</v>
      </c>
      <c r="D235" s="35" t="s">
        <v>186</v>
      </c>
      <c r="E235" s="35" t="s">
        <v>169</v>
      </c>
      <c r="F235" s="37">
        <f t="shared" ref="F235:N235" si="80">SUM(F237:F239)</f>
        <v>0</v>
      </c>
      <c r="G235" s="37">
        <f t="shared" si="80"/>
        <v>0</v>
      </c>
      <c r="H235" s="37">
        <f t="shared" si="80"/>
        <v>0</v>
      </c>
      <c r="I235" s="37">
        <f t="shared" si="80"/>
        <v>200000</v>
      </c>
      <c r="J235" s="37">
        <f t="shared" si="80"/>
        <v>200000</v>
      </c>
      <c r="K235" s="37">
        <f t="shared" si="80"/>
        <v>0</v>
      </c>
      <c r="L235" s="37">
        <f t="shared" si="80"/>
        <v>0</v>
      </c>
      <c r="M235" s="37">
        <f t="shared" si="80"/>
        <v>0</v>
      </c>
      <c r="N235" s="38">
        <f t="shared" si="80"/>
        <v>0</v>
      </c>
      <c r="O235" s="61">
        <f t="shared" si="78"/>
        <v>0</v>
      </c>
    </row>
    <row r="236" spans="1:15" ht="15" customHeight="1" x14ac:dyDescent="0.25">
      <c r="A236" s="35"/>
      <c r="B236" s="36" t="s">
        <v>172</v>
      </c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62"/>
      <c r="O236" s="61"/>
    </row>
    <row r="237" spans="1:15" ht="15" hidden="1" customHeight="1" x14ac:dyDescent="0.25">
      <c r="A237" s="35">
        <v>2841</v>
      </c>
      <c r="B237" s="36" t="s">
        <v>317</v>
      </c>
      <c r="C237" s="35" t="s">
        <v>197</v>
      </c>
      <c r="D237" s="35" t="s">
        <v>186</v>
      </c>
      <c r="E237" s="35" t="s">
        <v>168</v>
      </c>
      <c r="F237" s="37">
        <f>SUM(G237,H237)</f>
        <v>0</v>
      </c>
      <c r="G237" s="37">
        <v>0</v>
      </c>
      <c r="H237" s="37">
        <v>0</v>
      </c>
      <c r="I237" s="37">
        <f>SUM(J237,K237)</f>
        <v>0</v>
      </c>
      <c r="J237" s="37">
        <v>0</v>
      </c>
      <c r="K237" s="37">
        <v>0</v>
      </c>
      <c r="L237" s="37">
        <f>SUM(M237,N237)</f>
        <v>0</v>
      </c>
      <c r="M237" s="37">
        <v>0</v>
      </c>
      <c r="N237" s="38">
        <v>0</v>
      </c>
      <c r="O237" s="61" t="e">
        <f t="shared" ref="O237:O246" si="81">+L237*100/I237</f>
        <v>#DIV/0!</v>
      </c>
    </row>
    <row r="238" spans="1:15" ht="63.75" customHeight="1" x14ac:dyDescent="0.25">
      <c r="A238" s="35">
        <v>2842</v>
      </c>
      <c r="B238" s="36" t="s">
        <v>318</v>
      </c>
      <c r="C238" s="35" t="s">
        <v>197</v>
      </c>
      <c r="D238" s="35" t="s">
        <v>186</v>
      </c>
      <c r="E238" s="35" t="s">
        <v>175</v>
      </c>
      <c r="F238" s="37">
        <f>SUM(G238,H238)</f>
        <v>0</v>
      </c>
      <c r="G238" s="37">
        <v>0</v>
      </c>
      <c r="H238" s="37">
        <v>0</v>
      </c>
      <c r="I238" s="37">
        <f>SUM(J238,K238)</f>
        <v>200000</v>
      </c>
      <c r="J238" s="37">
        <v>200000</v>
      </c>
      <c r="K238" s="37">
        <v>0</v>
      </c>
      <c r="L238" s="37">
        <f>SUM(M238,N238)</f>
        <v>0</v>
      </c>
      <c r="M238" s="37">
        <v>0</v>
      </c>
      <c r="N238" s="38">
        <v>0</v>
      </c>
      <c r="O238" s="61">
        <f t="shared" si="81"/>
        <v>0</v>
      </c>
    </row>
    <row r="239" spans="1:15" ht="25.5" hidden="1" customHeight="1" x14ac:dyDescent="0.25">
      <c r="A239" s="35">
        <v>2843</v>
      </c>
      <c r="B239" s="36" t="s">
        <v>316</v>
      </c>
      <c r="C239" s="35" t="s">
        <v>197</v>
      </c>
      <c r="D239" s="35" t="s">
        <v>186</v>
      </c>
      <c r="E239" s="35" t="s">
        <v>177</v>
      </c>
      <c r="F239" s="37">
        <f>SUM(G239,H239)</f>
        <v>0</v>
      </c>
      <c r="G239" s="37">
        <v>0</v>
      </c>
      <c r="H239" s="37">
        <v>0</v>
      </c>
      <c r="I239" s="37">
        <f>SUM(J239,K239)</f>
        <v>0</v>
      </c>
      <c r="J239" s="37">
        <v>0</v>
      </c>
      <c r="K239" s="37">
        <v>0</v>
      </c>
      <c r="L239" s="37">
        <f>SUM(M239,N239)</f>
        <v>0</v>
      </c>
      <c r="M239" s="37">
        <v>0</v>
      </c>
      <c r="N239" s="38">
        <v>0</v>
      </c>
      <c r="O239" s="61" t="e">
        <f t="shared" si="81"/>
        <v>#DIV/0!</v>
      </c>
    </row>
    <row r="240" spans="1:15" ht="38.25" hidden="1" customHeight="1" x14ac:dyDescent="0.25">
      <c r="A240" s="35">
        <v>2850</v>
      </c>
      <c r="B240" s="36" t="s">
        <v>319</v>
      </c>
      <c r="C240" s="35" t="s">
        <v>197</v>
      </c>
      <c r="D240" s="35" t="s">
        <v>189</v>
      </c>
      <c r="E240" s="35" t="s">
        <v>169</v>
      </c>
      <c r="F240" s="37">
        <f t="shared" ref="F240:N240" si="82">SUM(F242)</f>
        <v>0</v>
      </c>
      <c r="G240" s="37">
        <f t="shared" si="82"/>
        <v>0</v>
      </c>
      <c r="H240" s="37">
        <f t="shared" si="82"/>
        <v>0</v>
      </c>
      <c r="I240" s="37">
        <f t="shared" si="82"/>
        <v>0</v>
      </c>
      <c r="J240" s="37">
        <f t="shared" si="82"/>
        <v>0</v>
      </c>
      <c r="K240" s="37">
        <f t="shared" si="82"/>
        <v>0</v>
      </c>
      <c r="L240" s="37">
        <f t="shared" si="82"/>
        <v>0</v>
      </c>
      <c r="M240" s="37">
        <f t="shared" si="82"/>
        <v>0</v>
      </c>
      <c r="N240" s="38">
        <f t="shared" si="82"/>
        <v>0</v>
      </c>
      <c r="O240" s="61" t="e">
        <f t="shared" si="81"/>
        <v>#DIV/0!</v>
      </c>
    </row>
    <row r="241" spans="1:15" ht="15" hidden="1" customHeight="1" x14ac:dyDescent="0.25">
      <c r="A241" s="35"/>
      <c r="B241" s="36" t="s">
        <v>172</v>
      </c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62"/>
      <c r="O241" s="61" t="e">
        <f t="shared" si="81"/>
        <v>#DIV/0!</v>
      </c>
    </row>
    <row r="242" spans="1:15" ht="38.25" hidden="1" customHeight="1" x14ac:dyDescent="0.25">
      <c r="A242" s="35">
        <v>2851</v>
      </c>
      <c r="B242" s="36" t="s">
        <v>319</v>
      </c>
      <c r="C242" s="35" t="s">
        <v>197</v>
      </c>
      <c r="D242" s="35" t="s">
        <v>189</v>
      </c>
      <c r="E242" s="35" t="s">
        <v>168</v>
      </c>
      <c r="F242" s="37">
        <f>SUM(G242,H242)</f>
        <v>0</v>
      </c>
      <c r="G242" s="37">
        <v>0</v>
      </c>
      <c r="H242" s="37">
        <v>0</v>
      </c>
      <c r="I242" s="37">
        <f>SUM(J242,K242)</f>
        <v>0</v>
      </c>
      <c r="J242" s="37">
        <v>0</v>
      </c>
      <c r="K242" s="37">
        <v>0</v>
      </c>
      <c r="L242" s="37">
        <f>SUM(M242,N242)</f>
        <v>0</v>
      </c>
      <c r="M242" s="37">
        <v>0</v>
      </c>
      <c r="N242" s="38">
        <v>0</v>
      </c>
      <c r="O242" s="61" t="e">
        <f t="shared" si="81"/>
        <v>#DIV/0!</v>
      </c>
    </row>
    <row r="243" spans="1:15" ht="25.5" hidden="1" customHeight="1" x14ac:dyDescent="0.25">
      <c r="A243" s="35">
        <v>2860</v>
      </c>
      <c r="B243" s="36" t="s">
        <v>320</v>
      </c>
      <c r="C243" s="35" t="s">
        <v>197</v>
      </c>
      <c r="D243" s="35" t="s">
        <v>192</v>
      </c>
      <c r="E243" s="35" t="s">
        <v>169</v>
      </c>
      <c r="F243" s="37">
        <f t="shared" ref="F243:N243" si="83">SUM(F245)</f>
        <v>0</v>
      </c>
      <c r="G243" s="37">
        <f t="shared" si="83"/>
        <v>0</v>
      </c>
      <c r="H243" s="37">
        <f t="shared" si="83"/>
        <v>0</v>
      </c>
      <c r="I243" s="37">
        <f t="shared" si="83"/>
        <v>0</v>
      </c>
      <c r="J243" s="37">
        <f t="shared" si="83"/>
        <v>0</v>
      </c>
      <c r="K243" s="37">
        <f t="shared" si="83"/>
        <v>0</v>
      </c>
      <c r="L243" s="37">
        <f t="shared" si="83"/>
        <v>0</v>
      </c>
      <c r="M243" s="37">
        <f t="shared" si="83"/>
        <v>0</v>
      </c>
      <c r="N243" s="38">
        <f t="shared" si="83"/>
        <v>0</v>
      </c>
      <c r="O243" s="61" t="e">
        <f t="shared" si="81"/>
        <v>#DIV/0!</v>
      </c>
    </row>
    <row r="244" spans="1:15" ht="15" hidden="1" customHeight="1" x14ac:dyDescent="0.25">
      <c r="A244" s="35"/>
      <c r="B244" s="36" t="s">
        <v>172</v>
      </c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62"/>
      <c r="O244" s="61" t="e">
        <f t="shared" si="81"/>
        <v>#DIV/0!</v>
      </c>
    </row>
    <row r="245" spans="1:15" ht="25.5" hidden="1" customHeight="1" x14ac:dyDescent="0.25">
      <c r="A245" s="35">
        <v>2861</v>
      </c>
      <c r="B245" s="36" t="s">
        <v>320</v>
      </c>
      <c r="C245" s="35" t="s">
        <v>197</v>
      </c>
      <c r="D245" s="35" t="s">
        <v>192</v>
      </c>
      <c r="E245" s="35" t="s">
        <v>168</v>
      </c>
      <c r="F245" s="37">
        <f>SUM(G245,H245)</f>
        <v>0</v>
      </c>
      <c r="G245" s="37">
        <v>0</v>
      </c>
      <c r="H245" s="37">
        <v>0</v>
      </c>
      <c r="I245" s="37">
        <f>SUM(J245,K245)</f>
        <v>0</v>
      </c>
      <c r="J245" s="37">
        <v>0</v>
      </c>
      <c r="K245" s="37">
        <v>0</v>
      </c>
      <c r="L245" s="37">
        <f>SUM(M245,N245)</f>
        <v>0</v>
      </c>
      <c r="M245" s="37">
        <v>0</v>
      </c>
      <c r="N245" s="38">
        <v>0</v>
      </c>
      <c r="O245" s="61" t="e">
        <f t="shared" si="81"/>
        <v>#DIV/0!</v>
      </c>
    </row>
    <row r="246" spans="1:15" ht="51" customHeight="1" x14ac:dyDescent="0.25">
      <c r="A246" s="35">
        <v>2900</v>
      </c>
      <c r="B246" s="36" t="s">
        <v>321</v>
      </c>
      <c r="C246" s="35" t="s">
        <v>267</v>
      </c>
      <c r="D246" s="35" t="s">
        <v>169</v>
      </c>
      <c r="E246" s="35" t="s">
        <v>169</v>
      </c>
      <c r="F246" s="37">
        <f t="shared" ref="F246:N246" si="84">SUM(F248,F252,F256,F260,F264,F268,F271,F274)</f>
        <v>0</v>
      </c>
      <c r="G246" s="37">
        <f t="shared" si="84"/>
        <v>0</v>
      </c>
      <c r="H246" s="37">
        <f t="shared" si="84"/>
        <v>0</v>
      </c>
      <c r="I246" s="37">
        <f t="shared" si="84"/>
        <v>56727230</v>
      </c>
      <c r="J246" s="37">
        <f t="shared" si="84"/>
        <v>56392230</v>
      </c>
      <c r="K246" s="37">
        <f t="shared" si="84"/>
        <v>335000</v>
      </c>
      <c r="L246" s="37">
        <f t="shared" si="84"/>
        <v>35089388</v>
      </c>
      <c r="M246" s="37">
        <f t="shared" si="84"/>
        <v>34754388</v>
      </c>
      <c r="N246" s="38">
        <f t="shared" si="84"/>
        <v>335000</v>
      </c>
      <c r="O246" s="61">
        <f t="shared" si="81"/>
        <v>61.856339539230099</v>
      </c>
    </row>
    <row r="247" spans="1:15" ht="15" customHeight="1" x14ac:dyDescent="0.25">
      <c r="A247" s="35"/>
      <c r="B247" s="36" t="s">
        <v>172</v>
      </c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62"/>
      <c r="O247" s="61"/>
    </row>
    <row r="248" spans="1:15" ht="38.25" customHeight="1" x14ac:dyDescent="0.25">
      <c r="A248" s="35">
        <v>2910</v>
      </c>
      <c r="B248" s="36" t="s">
        <v>322</v>
      </c>
      <c r="C248" s="35" t="s">
        <v>267</v>
      </c>
      <c r="D248" s="35" t="s">
        <v>168</v>
      </c>
      <c r="E248" s="35" t="s">
        <v>169</v>
      </c>
      <c r="F248" s="37">
        <f t="shared" ref="F248:N248" si="85">SUM(F250:F251)</f>
        <v>0</v>
      </c>
      <c r="G248" s="37">
        <f t="shared" si="85"/>
        <v>0</v>
      </c>
      <c r="H248" s="37">
        <f t="shared" si="85"/>
        <v>0</v>
      </c>
      <c r="I248" s="37">
        <f t="shared" si="85"/>
        <v>56727230</v>
      </c>
      <c r="J248" s="37">
        <f t="shared" si="85"/>
        <v>56392230</v>
      </c>
      <c r="K248" s="37">
        <f t="shared" si="85"/>
        <v>335000</v>
      </c>
      <c r="L248" s="37">
        <f t="shared" si="85"/>
        <v>35089388</v>
      </c>
      <c r="M248" s="37">
        <f t="shared" si="85"/>
        <v>34754388</v>
      </c>
      <c r="N248" s="38">
        <f t="shared" si="85"/>
        <v>335000</v>
      </c>
      <c r="O248" s="61">
        <f>+L248*100/I248</f>
        <v>61.856339539230099</v>
      </c>
    </row>
    <row r="249" spans="1:15" ht="15" customHeight="1" x14ac:dyDescent="0.25">
      <c r="A249" s="35"/>
      <c r="B249" s="36" t="s">
        <v>172</v>
      </c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62"/>
      <c r="O249" s="61"/>
    </row>
    <row r="250" spans="1:15" ht="15" customHeight="1" x14ac:dyDescent="0.25">
      <c r="A250" s="35">
        <v>2911</v>
      </c>
      <c r="B250" s="36" t="s">
        <v>323</v>
      </c>
      <c r="C250" s="35" t="s">
        <v>267</v>
      </c>
      <c r="D250" s="35" t="s">
        <v>168</v>
      </c>
      <c r="E250" s="35" t="s">
        <v>168</v>
      </c>
      <c r="F250" s="37">
        <f>SUM(G250,H250)</f>
        <v>0</v>
      </c>
      <c r="G250" s="37">
        <v>0</v>
      </c>
      <c r="H250" s="37">
        <v>0</v>
      </c>
      <c r="I250" s="37">
        <f>SUM(J250,K250)</f>
        <v>56727230</v>
      </c>
      <c r="J250" s="37">
        <v>56392230</v>
      </c>
      <c r="K250" s="37">
        <v>335000</v>
      </c>
      <c r="L250" s="37">
        <f>SUM(M250,N250)</f>
        <v>35089388</v>
      </c>
      <c r="M250" s="37">
        <v>34754388</v>
      </c>
      <c r="N250" s="38">
        <v>335000</v>
      </c>
      <c r="O250" s="61">
        <f t="shared" ref="O250:O277" si="86">+L250*100/I250</f>
        <v>61.856339539230099</v>
      </c>
    </row>
    <row r="251" spans="1:15" ht="25.5" hidden="1" customHeight="1" x14ac:dyDescent="0.25">
      <c r="A251" s="35">
        <v>2912</v>
      </c>
      <c r="B251" s="36" t="s">
        <v>324</v>
      </c>
      <c r="C251" s="35" t="s">
        <v>267</v>
      </c>
      <c r="D251" s="35" t="s">
        <v>168</v>
      </c>
      <c r="E251" s="35" t="s">
        <v>175</v>
      </c>
      <c r="F251" s="37">
        <f>SUM(G251,H251)</f>
        <v>0</v>
      </c>
      <c r="G251" s="37">
        <v>0</v>
      </c>
      <c r="H251" s="37">
        <v>0</v>
      </c>
      <c r="I251" s="37">
        <f>SUM(J251,K251)</f>
        <v>0</v>
      </c>
      <c r="J251" s="37">
        <v>0</v>
      </c>
      <c r="K251" s="37">
        <v>0</v>
      </c>
      <c r="L251" s="37">
        <f>SUM(M251,N251)</f>
        <v>0</v>
      </c>
      <c r="M251" s="37">
        <v>0</v>
      </c>
      <c r="N251" s="38">
        <v>0</v>
      </c>
      <c r="O251" s="61" t="e">
        <f t="shared" si="86"/>
        <v>#DIV/0!</v>
      </c>
    </row>
    <row r="252" spans="1:15" ht="25.5" hidden="1" customHeight="1" x14ac:dyDescent="0.25">
      <c r="A252" s="35">
        <v>2920</v>
      </c>
      <c r="B252" s="36" t="s">
        <v>325</v>
      </c>
      <c r="C252" s="35" t="s">
        <v>267</v>
      </c>
      <c r="D252" s="35" t="s">
        <v>175</v>
      </c>
      <c r="E252" s="35" t="s">
        <v>169</v>
      </c>
      <c r="F252" s="37">
        <f t="shared" ref="F252:N252" si="87">SUM(F254:F255)</f>
        <v>0</v>
      </c>
      <c r="G252" s="37">
        <f t="shared" si="87"/>
        <v>0</v>
      </c>
      <c r="H252" s="37">
        <f t="shared" si="87"/>
        <v>0</v>
      </c>
      <c r="I252" s="37">
        <f t="shared" si="87"/>
        <v>0</v>
      </c>
      <c r="J252" s="37">
        <f t="shared" si="87"/>
        <v>0</v>
      </c>
      <c r="K252" s="37">
        <f t="shared" si="87"/>
        <v>0</v>
      </c>
      <c r="L252" s="37">
        <f t="shared" si="87"/>
        <v>0</v>
      </c>
      <c r="M252" s="37">
        <f t="shared" si="87"/>
        <v>0</v>
      </c>
      <c r="N252" s="38">
        <f t="shared" si="87"/>
        <v>0</v>
      </c>
      <c r="O252" s="61" t="e">
        <f t="shared" si="86"/>
        <v>#DIV/0!</v>
      </c>
    </row>
    <row r="253" spans="1:15" ht="15" hidden="1" customHeight="1" x14ac:dyDescent="0.25">
      <c r="A253" s="35"/>
      <c r="B253" s="36" t="s">
        <v>172</v>
      </c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62"/>
      <c r="O253" s="61" t="e">
        <f t="shared" si="86"/>
        <v>#DIV/0!</v>
      </c>
    </row>
    <row r="254" spans="1:15" ht="25.5" hidden="1" customHeight="1" x14ac:dyDescent="0.25">
      <c r="A254" s="35">
        <v>2921</v>
      </c>
      <c r="B254" s="36" t="s">
        <v>326</v>
      </c>
      <c r="C254" s="35" t="s">
        <v>267</v>
      </c>
      <c r="D254" s="35" t="s">
        <v>175</v>
      </c>
      <c r="E254" s="35" t="s">
        <v>168</v>
      </c>
      <c r="F254" s="37">
        <f>SUM(G254,H254)</f>
        <v>0</v>
      </c>
      <c r="G254" s="37">
        <v>0</v>
      </c>
      <c r="H254" s="37">
        <v>0</v>
      </c>
      <c r="I254" s="37">
        <f>SUM(J254,K254)</f>
        <v>0</v>
      </c>
      <c r="J254" s="37">
        <v>0</v>
      </c>
      <c r="K254" s="37">
        <v>0</v>
      </c>
      <c r="L254" s="37">
        <f>SUM(M254,N254)</f>
        <v>0</v>
      </c>
      <c r="M254" s="37">
        <v>0</v>
      </c>
      <c r="N254" s="38">
        <v>0</v>
      </c>
      <c r="O254" s="61" t="e">
        <f t="shared" si="86"/>
        <v>#DIV/0!</v>
      </c>
    </row>
    <row r="255" spans="1:15" ht="25.5" hidden="1" customHeight="1" x14ac:dyDescent="0.25">
      <c r="A255" s="35">
        <v>2922</v>
      </c>
      <c r="B255" s="36" t="s">
        <v>327</v>
      </c>
      <c r="C255" s="35" t="s">
        <v>267</v>
      </c>
      <c r="D255" s="35" t="s">
        <v>175</v>
      </c>
      <c r="E255" s="35" t="s">
        <v>175</v>
      </c>
      <c r="F255" s="37">
        <f>SUM(G255,H255)</f>
        <v>0</v>
      </c>
      <c r="G255" s="37">
        <v>0</v>
      </c>
      <c r="H255" s="37">
        <v>0</v>
      </c>
      <c r="I255" s="37">
        <f>SUM(J255,K255)</f>
        <v>0</v>
      </c>
      <c r="J255" s="37">
        <v>0</v>
      </c>
      <c r="K255" s="37">
        <v>0</v>
      </c>
      <c r="L255" s="37">
        <f>SUM(M255,N255)</f>
        <v>0</v>
      </c>
      <c r="M255" s="37">
        <v>0</v>
      </c>
      <c r="N255" s="38">
        <v>0</v>
      </c>
      <c r="O255" s="61" t="e">
        <f t="shared" si="86"/>
        <v>#DIV/0!</v>
      </c>
    </row>
    <row r="256" spans="1:15" ht="38.25" hidden="1" customHeight="1" x14ac:dyDescent="0.25">
      <c r="A256" s="35">
        <v>2930</v>
      </c>
      <c r="B256" s="36" t="s">
        <v>328</v>
      </c>
      <c r="C256" s="35" t="s">
        <v>267</v>
      </c>
      <c r="D256" s="35" t="s">
        <v>177</v>
      </c>
      <c r="E256" s="35" t="s">
        <v>169</v>
      </c>
      <c r="F256" s="37">
        <f t="shared" ref="F256:N256" si="88">SUM(F258:F259)</f>
        <v>0</v>
      </c>
      <c r="G256" s="37">
        <f t="shared" si="88"/>
        <v>0</v>
      </c>
      <c r="H256" s="37">
        <f t="shared" si="88"/>
        <v>0</v>
      </c>
      <c r="I256" s="37">
        <f t="shared" si="88"/>
        <v>0</v>
      </c>
      <c r="J256" s="37">
        <f t="shared" si="88"/>
        <v>0</v>
      </c>
      <c r="K256" s="37">
        <f t="shared" si="88"/>
        <v>0</v>
      </c>
      <c r="L256" s="37">
        <f t="shared" si="88"/>
        <v>0</v>
      </c>
      <c r="M256" s="37">
        <f t="shared" si="88"/>
        <v>0</v>
      </c>
      <c r="N256" s="38">
        <f t="shared" si="88"/>
        <v>0</v>
      </c>
      <c r="O256" s="61" t="e">
        <f t="shared" si="86"/>
        <v>#DIV/0!</v>
      </c>
    </row>
    <row r="257" spans="1:15" ht="15" hidden="1" customHeight="1" x14ac:dyDescent="0.25">
      <c r="A257" s="35"/>
      <c r="B257" s="36" t="s">
        <v>172</v>
      </c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62"/>
      <c r="O257" s="61" t="e">
        <f t="shared" si="86"/>
        <v>#DIV/0!</v>
      </c>
    </row>
    <row r="258" spans="1:15" ht="25.5" hidden="1" customHeight="1" x14ac:dyDescent="0.25">
      <c r="A258" s="35">
        <v>2931</v>
      </c>
      <c r="B258" s="36" t="s">
        <v>329</v>
      </c>
      <c r="C258" s="35" t="s">
        <v>267</v>
      </c>
      <c r="D258" s="35" t="s">
        <v>177</v>
      </c>
      <c r="E258" s="35" t="s">
        <v>168</v>
      </c>
      <c r="F258" s="37">
        <f>SUM(G258,H258)</f>
        <v>0</v>
      </c>
      <c r="G258" s="37">
        <v>0</v>
      </c>
      <c r="H258" s="37">
        <v>0</v>
      </c>
      <c r="I258" s="37">
        <f>SUM(J258,K258)</f>
        <v>0</v>
      </c>
      <c r="J258" s="37">
        <v>0</v>
      </c>
      <c r="K258" s="37">
        <v>0</v>
      </c>
      <c r="L258" s="37">
        <f>SUM(M258,N258)</f>
        <v>0</v>
      </c>
      <c r="M258" s="37">
        <v>0</v>
      </c>
      <c r="N258" s="38">
        <v>0</v>
      </c>
      <c r="O258" s="61" t="e">
        <f t="shared" si="86"/>
        <v>#DIV/0!</v>
      </c>
    </row>
    <row r="259" spans="1:15" ht="25.5" hidden="1" customHeight="1" x14ac:dyDescent="0.25">
      <c r="A259" s="35">
        <v>2932</v>
      </c>
      <c r="B259" s="36" t="s">
        <v>330</v>
      </c>
      <c r="C259" s="35" t="s">
        <v>267</v>
      </c>
      <c r="D259" s="35" t="s">
        <v>177</v>
      </c>
      <c r="E259" s="35" t="s">
        <v>175</v>
      </c>
      <c r="F259" s="37">
        <f>SUM(G259,H259)</f>
        <v>0</v>
      </c>
      <c r="G259" s="37">
        <v>0</v>
      </c>
      <c r="H259" s="37">
        <v>0</v>
      </c>
      <c r="I259" s="37">
        <f>SUM(J259,K259)</f>
        <v>0</v>
      </c>
      <c r="J259" s="37">
        <v>0</v>
      </c>
      <c r="K259" s="37">
        <v>0</v>
      </c>
      <c r="L259" s="37">
        <f>SUM(M259,N259)</f>
        <v>0</v>
      </c>
      <c r="M259" s="37">
        <v>0</v>
      </c>
      <c r="N259" s="38">
        <v>0</v>
      </c>
      <c r="O259" s="61" t="e">
        <f t="shared" si="86"/>
        <v>#DIV/0!</v>
      </c>
    </row>
    <row r="260" spans="1:15" ht="15" hidden="1" customHeight="1" x14ac:dyDescent="0.25">
      <c r="A260" s="35">
        <v>2940</v>
      </c>
      <c r="B260" s="36" t="s">
        <v>331</v>
      </c>
      <c r="C260" s="35" t="s">
        <v>267</v>
      </c>
      <c r="D260" s="35" t="s">
        <v>186</v>
      </c>
      <c r="E260" s="35" t="s">
        <v>169</v>
      </c>
      <c r="F260" s="37">
        <f t="shared" ref="F260:N260" si="89">SUM(F262:F263)</f>
        <v>0</v>
      </c>
      <c r="G260" s="37">
        <f t="shared" si="89"/>
        <v>0</v>
      </c>
      <c r="H260" s="37">
        <f t="shared" si="89"/>
        <v>0</v>
      </c>
      <c r="I260" s="37">
        <f t="shared" si="89"/>
        <v>0</v>
      </c>
      <c r="J260" s="37">
        <f t="shared" si="89"/>
        <v>0</v>
      </c>
      <c r="K260" s="37">
        <f t="shared" si="89"/>
        <v>0</v>
      </c>
      <c r="L260" s="37">
        <f t="shared" si="89"/>
        <v>0</v>
      </c>
      <c r="M260" s="37">
        <f t="shared" si="89"/>
        <v>0</v>
      </c>
      <c r="N260" s="38">
        <f t="shared" si="89"/>
        <v>0</v>
      </c>
      <c r="O260" s="61" t="e">
        <f t="shared" si="86"/>
        <v>#DIV/0!</v>
      </c>
    </row>
    <row r="261" spans="1:15" ht="15" hidden="1" customHeight="1" x14ac:dyDescent="0.25">
      <c r="A261" s="35"/>
      <c r="B261" s="36" t="s">
        <v>172</v>
      </c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62"/>
      <c r="O261" s="61" t="e">
        <f t="shared" si="86"/>
        <v>#DIV/0!</v>
      </c>
    </row>
    <row r="262" spans="1:15" ht="25.5" hidden="1" customHeight="1" x14ac:dyDescent="0.25">
      <c r="A262" s="35">
        <v>2941</v>
      </c>
      <c r="B262" s="36" t="s">
        <v>332</v>
      </c>
      <c r="C262" s="35" t="s">
        <v>267</v>
      </c>
      <c r="D262" s="35" t="s">
        <v>186</v>
      </c>
      <c r="E262" s="35" t="s">
        <v>168</v>
      </c>
      <c r="F262" s="37">
        <f>SUM(G262,H262)</f>
        <v>0</v>
      </c>
      <c r="G262" s="37">
        <v>0</v>
      </c>
      <c r="H262" s="37">
        <v>0</v>
      </c>
      <c r="I262" s="37">
        <f>SUM(J262,K262)</f>
        <v>0</v>
      </c>
      <c r="J262" s="37">
        <v>0</v>
      </c>
      <c r="K262" s="37">
        <v>0</v>
      </c>
      <c r="L262" s="37">
        <f>SUM(M262,N262)</f>
        <v>0</v>
      </c>
      <c r="M262" s="37">
        <v>0</v>
      </c>
      <c r="N262" s="38">
        <v>0</v>
      </c>
      <c r="O262" s="61" t="e">
        <f t="shared" si="86"/>
        <v>#DIV/0!</v>
      </c>
    </row>
    <row r="263" spans="1:15" ht="25.5" hidden="1" customHeight="1" x14ac:dyDescent="0.25">
      <c r="A263" s="35">
        <v>2942</v>
      </c>
      <c r="B263" s="36" t="s">
        <v>333</v>
      </c>
      <c r="C263" s="35" t="s">
        <v>267</v>
      </c>
      <c r="D263" s="35" t="s">
        <v>186</v>
      </c>
      <c r="E263" s="35" t="s">
        <v>175</v>
      </c>
      <c r="F263" s="37">
        <f>SUM(G263,H263)</f>
        <v>0</v>
      </c>
      <c r="G263" s="37">
        <v>0</v>
      </c>
      <c r="H263" s="37">
        <v>0</v>
      </c>
      <c r="I263" s="37">
        <f>SUM(J263,K263)</f>
        <v>0</v>
      </c>
      <c r="J263" s="37">
        <v>0</v>
      </c>
      <c r="K263" s="37">
        <v>0</v>
      </c>
      <c r="L263" s="37">
        <f>SUM(M263,N263)</f>
        <v>0</v>
      </c>
      <c r="M263" s="37">
        <v>0</v>
      </c>
      <c r="N263" s="38">
        <v>0</v>
      </c>
      <c r="O263" s="61" t="e">
        <f t="shared" si="86"/>
        <v>#DIV/0!</v>
      </c>
    </row>
    <row r="264" spans="1:15" ht="25.5" hidden="1" customHeight="1" x14ac:dyDescent="0.25">
      <c r="A264" s="35">
        <v>2950</v>
      </c>
      <c r="B264" s="36" t="s">
        <v>334</v>
      </c>
      <c r="C264" s="35" t="s">
        <v>267</v>
      </c>
      <c r="D264" s="35" t="s">
        <v>189</v>
      </c>
      <c r="E264" s="35" t="s">
        <v>169</v>
      </c>
      <c r="F264" s="37">
        <f t="shared" ref="F264:N264" si="90">SUM(F266:F267)</f>
        <v>0</v>
      </c>
      <c r="G264" s="37">
        <f t="shared" si="90"/>
        <v>0</v>
      </c>
      <c r="H264" s="37">
        <f t="shared" si="90"/>
        <v>0</v>
      </c>
      <c r="I264" s="37">
        <f t="shared" si="90"/>
        <v>0</v>
      </c>
      <c r="J264" s="37">
        <f t="shared" si="90"/>
        <v>0</v>
      </c>
      <c r="K264" s="37">
        <f t="shared" si="90"/>
        <v>0</v>
      </c>
      <c r="L264" s="37">
        <f t="shared" si="90"/>
        <v>0</v>
      </c>
      <c r="M264" s="37">
        <f t="shared" si="90"/>
        <v>0</v>
      </c>
      <c r="N264" s="38">
        <f t="shared" si="90"/>
        <v>0</v>
      </c>
      <c r="O264" s="61" t="e">
        <f t="shared" si="86"/>
        <v>#DIV/0!</v>
      </c>
    </row>
    <row r="265" spans="1:15" ht="15" hidden="1" customHeight="1" x14ac:dyDescent="0.25">
      <c r="A265" s="35"/>
      <c r="B265" s="36" t="s">
        <v>172</v>
      </c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62"/>
      <c r="O265" s="61" t="e">
        <f t="shared" si="86"/>
        <v>#DIV/0!</v>
      </c>
    </row>
    <row r="266" spans="1:15" ht="25.5" hidden="1" customHeight="1" x14ac:dyDescent="0.25">
      <c r="A266" s="35">
        <v>2951</v>
      </c>
      <c r="B266" s="36" t="s">
        <v>335</v>
      </c>
      <c r="C266" s="35" t="s">
        <v>267</v>
      </c>
      <c r="D266" s="35" t="s">
        <v>189</v>
      </c>
      <c r="E266" s="35" t="s">
        <v>168</v>
      </c>
      <c r="F266" s="37">
        <f>SUM(G266,H266)</f>
        <v>0</v>
      </c>
      <c r="G266" s="37">
        <v>0</v>
      </c>
      <c r="H266" s="37">
        <v>0</v>
      </c>
      <c r="I266" s="37">
        <f>SUM(J266,K266)</f>
        <v>0</v>
      </c>
      <c r="J266" s="37">
        <v>0</v>
      </c>
      <c r="K266" s="37">
        <v>0</v>
      </c>
      <c r="L266" s="37">
        <f>SUM(M266,N266)</f>
        <v>0</v>
      </c>
      <c r="M266" s="37">
        <v>0</v>
      </c>
      <c r="N266" s="38">
        <v>0</v>
      </c>
      <c r="O266" s="61" t="e">
        <f t="shared" si="86"/>
        <v>#DIV/0!</v>
      </c>
    </row>
    <row r="267" spans="1:15" ht="15" hidden="1" customHeight="1" x14ac:dyDescent="0.25">
      <c r="A267" s="35">
        <v>2952</v>
      </c>
      <c r="B267" s="36" t="s">
        <v>336</v>
      </c>
      <c r="C267" s="35" t="s">
        <v>267</v>
      </c>
      <c r="D267" s="35" t="s">
        <v>189</v>
      </c>
      <c r="E267" s="35" t="s">
        <v>175</v>
      </c>
      <c r="F267" s="37">
        <f>SUM(G267,H267)</f>
        <v>0</v>
      </c>
      <c r="G267" s="37">
        <v>0</v>
      </c>
      <c r="H267" s="37">
        <v>0</v>
      </c>
      <c r="I267" s="37">
        <f>SUM(J267,K267)</f>
        <v>0</v>
      </c>
      <c r="J267" s="37">
        <v>0</v>
      </c>
      <c r="K267" s="37">
        <v>0</v>
      </c>
      <c r="L267" s="37">
        <f>SUM(M267,N267)</f>
        <v>0</v>
      </c>
      <c r="M267" s="37">
        <v>0</v>
      </c>
      <c r="N267" s="38">
        <v>0</v>
      </c>
      <c r="O267" s="61" t="e">
        <f t="shared" si="86"/>
        <v>#DIV/0!</v>
      </c>
    </row>
    <row r="268" spans="1:15" ht="25.5" hidden="1" customHeight="1" x14ac:dyDescent="0.25">
      <c r="A268" s="35">
        <v>2960</v>
      </c>
      <c r="B268" s="36" t="s">
        <v>337</v>
      </c>
      <c r="C268" s="35" t="s">
        <v>267</v>
      </c>
      <c r="D268" s="35" t="s">
        <v>192</v>
      </c>
      <c r="E268" s="35" t="s">
        <v>169</v>
      </c>
      <c r="F268" s="37">
        <f t="shared" ref="F268:N268" si="91">SUM(F270)</f>
        <v>0</v>
      </c>
      <c r="G268" s="37">
        <f t="shared" si="91"/>
        <v>0</v>
      </c>
      <c r="H268" s="37">
        <f t="shared" si="91"/>
        <v>0</v>
      </c>
      <c r="I268" s="37">
        <f t="shared" si="91"/>
        <v>0</v>
      </c>
      <c r="J268" s="37">
        <f t="shared" si="91"/>
        <v>0</v>
      </c>
      <c r="K268" s="37">
        <f t="shared" si="91"/>
        <v>0</v>
      </c>
      <c r="L268" s="37">
        <f t="shared" si="91"/>
        <v>0</v>
      </c>
      <c r="M268" s="37">
        <f t="shared" si="91"/>
        <v>0</v>
      </c>
      <c r="N268" s="38">
        <f t="shared" si="91"/>
        <v>0</v>
      </c>
      <c r="O268" s="61" t="e">
        <f t="shared" si="86"/>
        <v>#DIV/0!</v>
      </c>
    </row>
    <row r="269" spans="1:15" ht="15" hidden="1" customHeight="1" x14ac:dyDescent="0.25">
      <c r="A269" s="35"/>
      <c r="B269" s="36" t="s">
        <v>172</v>
      </c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62"/>
      <c r="O269" s="61" t="e">
        <f t="shared" si="86"/>
        <v>#DIV/0!</v>
      </c>
    </row>
    <row r="270" spans="1:15" ht="25.5" hidden="1" customHeight="1" x14ac:dyDescent="0.25">
      <c r="A270" s="35">
        <v>2961</v>
      </c>
      <c r="B270" s="36" t="s">
        <v>337</v>
      </c>
      <c r="C270" s="35" t="s">
        <v>267</v>
      </c>
      <c r="D270" s="35" t="s">
        <v>192</v>
      </c>
      <c r="E270" s="35" t="s">
        <v>168</v>
      </c>
      <c r="F270" s="37">
        <f>SUM(G270,H270)</f>
        <v>0</v>
      </c>
      <c r="G270" s="37">
        <v>0</v>
      </c>
      <c r="H270" s="37">
        <v>0</v>
      </c>
      <c r="I270" s="37">
        <f>SUM(J270,K270)</f>
        <v>0</v>
      </c>
      <c r="J270" s="37">
        <v>0</v>
      </c>
      <c r="K270" s="37">
        <v>0</v>
      </c>
      <c r="L270" s="37">
        <f>SUM(M270,N270)</f>
        <v>0</v>
      </c>
      <c r="M270" s="37">
        <v>0</v>
      </c>
      <c r="N270" s="38">
        <v>0</v>
      </c>
      <c r="O270" s="61" t="e">
        <f t="shared" si="86"/>
        <v>#DIV/0!</v>
      </c>
    </row>
    <row r="271" spans="1:15" ht="38.25" hidden="1" customHeight="1" x14ac:dyDescent="0.25">
      <c r="A271" s="35">
        <v>2970</v>
      </c>
      <c r="B271" s="36" t="s">
        <v>338</v>
      </c>
      <c r="C271" s="35" t="s">
        <v>267</v>
      </c>
      <c r="D271" s="35" t="s">
        <v>195</v>
      </c>
      <c r="E271" s="35" t="s">
        <v>169</v>
      </c>
      <c r="F271" s="37">
        <f t="shared" ref="F271:N271" si="92">SUM(F273)</f>
        <v>0</v>
      </c>
      <c r="G271" s="37">
        <f t="shared" si="92"/>
        <v>0</v>
      </c>
      <c r="H271" s="37">
        <f t="shared" si="92"/>
        <v>0</v>
      </c>
      <c r="I271" s="37">
        <f t="shared" si="92"/>
        <v>0</v>
      </c>
      <c r="J271" s="37">
        <f t="shared" si="92"/>
        <v>0</v>
      </c>
      <c r="K271" s="37">
        <f t="shared" si="92"/>
        <v>0</v>
      </c>
      <c r="L271" s="37">
        <f t="shared" si="92"/>
        <v>0</v>
      </c>
      <c r="M271" s="37">
        <f t="shared" si="92"/>
        <v>0</v>
      </c>
      <c r="N271" s="38">
        <f t="shared" si="92"/>
        <v>0</v>
      </c>
      <c r="O271" s="61" t="e">
        <f t="shared" si="86"/>
        <v>#DIV/0!</v>
      </c>
    </row>
    <row r="272" spans="1:15" ht="15" hidden="1" customHeight="1" x14ac:dyDescent="0.25">
      <c r="A272" s="35"/>
      <c r="B272" s="36" t="s">
        <v>172</v>
      </c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62"/>
      <c r="O272" s="61" t="e">
        <f t="shared" si="86"/>
        <v>#DIV/0!</v>
      </c>
    </row>
    <row r="273" spans="1:15" ht="38.25" hidden="1" customHeight="1" x14ac:dyDescent="0.25">
      <c r="A273" s="35">
        <v>2971</v>
      </c>
      <c r="B273" s="36" t="s">
        <v>338</v>
      </c>
      <c r="C273" s="35" t="s">
        <v>267</v>
      </c>
      <c r="D273" s="35" t="s">
        <v>195</v>
      </c>
      <c r="E273" s="35" t="s">
        <v>168</v>
      </c>
      <c r="F273" s="37">
        <f>SUM(G273,H273)</f>
        <v>0</v>
      </c>
      <c r="G273" s="37">
        <v>0</v>
      </c>
      <c r="H273" s="37">
        <v>0</v>
      </c>
      <c r="I273" s="37">
        <f>SUM(J273,K273)</f>
        <v>0</v>
      </c>
      <c r="J273" s="37">
        <v>0</v>
      </c>
      <c r="K273" s="37">
        <v>0</v>
      </c>
      <c r="L273" s="37">
        <f>SUM(M273,N273)</f>
        <v>0</v>
      </c>
      <c r="M273" s="37">
        <v>0</v>
      </c>
      <c r="N273" s="38">
        <v>0</v>
      </c>
      <c r="O273" s="61" t="e">
        <f t="shared" si="86"/>
        <v>#DIV/0!</v>
      </c>
    </row>
    <row r="274" spans="1:15" ht="25.5" hidden="1" customHeight="1" x14ac:dyDescent="0.25">
      <c r="A274" s="35">
        <v>2980</v>
      </c>
      <c r="B274" s="36" t="s">
        <v>339</v>
      </c>
      <c r="C274" s="35" t="s">
        <v>267</v>
      </c>
      <c r="D274" s="35" t="s">
        <v>197</v>
      </c>
      <c r="E274" s="35" t="s">
        <v>169</v>
      </c>
      <c r="F274" s="37">
        <f t="shared" ref="F274:N274" si="93">SUM(F276)</f>
        <v>0</v>
      </c>
      <c r="G274" s="37">
        <f t="shared" si="93"/>
        <v>0</v>
      </c>
      <c r="H274" s="37">
        <f t="shared" si="93"/>
        <v>0</v>
      </c>
      <c r="I274" s="37">
        <f t="shared" si="93"/>
        <v>0</v>
      </c>
      <c r="J274" s="37">
        <f t="shared" si="93"/>
        <v>0</v>
      </c>
      <c r="K274" s="37">
        <f t="shared" si="93"/>
        <v>0</v>
      </c>
      <c r="L274" s="37">
        <f t="shared" si="93"/>
        <v>0</v>
      </c>
      <c r="M274" s="37">
        <f t="shared" si="93"/>
        <v>0</v>
      </c>
      <c r="N274" s="38">
        <f t="shared" si="93"/>
        <v>0</v>
      </c>
      <c r="O274" s="61" t="e">
        <f t="shared" si="86"/>
        <v>#DIV/0!</v>
      </c>
    </row>
    <row r="275" spans="1:15" ht="15" hidden="1" customHeight="1" x14ac:dyDescent="0.25">
      <c r="A275" s="35"/>
      <c r="B275" s="36" t="s">
        <v>172</v>
      </c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62"/>
      <c r="O275" s="61" t="e">
        <f t="shared" si="86"/>
        <v>#DIV/0!</v>
      </c>
    </row>
    <row r="276" spans="1:15" ht="25.5" hidden="1" customHeight="1" x14ac:dyDescent="0.25">
      <c r="A276" s="35">
        <v>2981</v>
      </c>
      <c r="B276" s="36" t="s">
        <v>339</v>
      </c>
      <c r="C276" s="35" t="s">
        <v>267</v>
      </c>
      <c r="D276" s="35" t="s">
        <v>197</v>
      </c>
      <c r="E276" s="35" t="s">
        <v>168</v>
      </c>
      <c r="F276" s="37">
        <f>SUM(G276,H276)</f>
        <v>0</v>
      </c>
      <c r="G276" s="37">
        <v>0</v>
      </c>
      <c r="H276" s="37">
        <v>0</v>
      </c>
      <c r="I276" s="37">
        <f>SUM(J276,K276)</f>
        <v>0</v>
      </c>
      <c r="J276" s="37">
        <v>0</v>
      </c>
      <c r="K276" s="37">
        <v>0</v>
      </c>
      <c r="L276" s="37">
        <f>SUM(M276,N276)</f>
        <v>0</v>
      </c>
      <c r="M276" s="37">
        <v>0</v>
      </c>
      <c r="N276" s="38">
        <v>0</v>
      </c>
      <c r="O276" s="61" t="e">
        <f t="shared" si="86"/>
        <v>#DIV/0!</v>
      </c>
    </row>
    <row r="277" spans="1:15" ht="63.75" customHeight="1" x14ac:dyDescent="0.25">
      <c r="A277" s="35">
        <v>3000</v>
      </c>
      <c r="B277" s="36" t="s">
        <v>340</v>
      </c>
      <c r="C277" s="35" t="s">
        <v>341</v>
      </c>
      <c r="D277" s="35" t="s">
        <v>169</v>
      </c>
      <c r="E277" s="35" t="s">
        <v>169</v>
      </c>
      <c r="F277" s="37">
        <f t="shared" ref="F277:L277" si="94">SUM(F279,F283,F286,F289,F292,F295,F298,F301,F305)</f>
        <v>0</v>
      </c>
      <c r="G277" s="37">
        <f t="shared" si="94"/>
        <v>0</v>
      </c>
      <c r="H277" s="37">
        <f t="shared" si="94"/>
        <v>0</v>
      </c>
      <c r="I277" s="37">
        <f t="shared" si="94"/>
        <v>4200000</v>
      </c>
      <c r="J277" s="37">
        <f t="shared" si="94"/>
        <v>4200000</v>
      </c>
      <c r="K277" s="37">
        <f t="shared" si="94"/>
        <v>0</v>
      </c>
      <c r="L277" s="37">
        <f t="shared" si="94"/>
        <v>2249000</v>
      </c>
      <c r="M277" s="37">
        <f>SUM(M279,M283,M286,M289,M292,M295,M298,M2301,M305)</f>
        <v>2249000</v>
      </c>
      <c r="N277" s="38">
        <f>SUM(N279,N283,N286,N289,N292,N295,N298,N301,N305)</f>
        <v>0</v>
      </c>
      <c r="O277" s="61">
        <f t="shared" si="86"/>
        <v>53.547619047619051</v>
      </c>
    </row>
    <row r="278" spans="1:15" ht="15" customHeight="1" x14ac:dyDescent="0.25">
      <c r="A278" s="35"/>
      <c r="B278" s="36" t="s">
        <v>172</v>
      </c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62"/>
      <c r="O278" s="61"/>
    </row>
    <row r="279" spans="1:15" ht="25.5" hidden="1" customHeight="1" x14ac:dyDescent="0.25">
      <c r="A279" s="35">
        <v>3010</v>
      </c>
      <c r="B279" s="36" t="s">
        <v>342</v>
      </c>
      <c r="C279" s="35" t="s">
        <v>341</v>
      </c>
      <c r="D279" s="35" t="s">
        <v>168</v>
      </c>
      <c r="E279" s="35" t="s">
        <v>169</v>
      </c>
      <c r="F279" s="37">
        <f t="shared" ref="F279:N279" si="95">SUM(F281:F282)</f>
        <v>0</v>
      </c>
      <c r="G279" s="37">
        <f t="shared" si="95"/>
        <v>0</v>
      </c>
      <c r="H279" s="37">
        <f t="shared" si="95"/>
        <v>0</v>
      </c>
      <c r="I279" s="37">
        <f t="shared" si="95"/>
        <v>0</v>
      </c>
      <c r="J279" s="37">
        <f t="shared" si="95"/>
        <v>0</v>
      </c>
      <c r="K279" s="37">
        <f t="shared" si="95"/>
        <v>0</v>
      </c>
      <c r="L279" s="37">
        <f t="shared" si="95"/>
        <v>0</v>
      </c>
      <c r="M279" s="37">
        <f t="shared" si="95"/>
        <v>0</v>
      </c>
      <c r="N279" s="38">
        <f t="shared" si="95"/>
        <v>0</v>
      </c>
      <c r="O279" s="61" t="e">
        <f t="shared" ref="O279:O298" si="96">+L279*100/I279</f>
        <v>#DIV/0!</v>
      </c>
    </row>
    <row r="280" spans="1:15" ht="15" hidden="1" customHeight="1" x14ac:dyDescent="0.25">
      <c r="A280" s="35"/>
      <c r="B280" s="36" t="s">
        <v>172</v>
      </c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62"/>
      <c r="O280" s="61" t="e">
        <f t="shared" si="96"/>
        <v>#DIV/0!</v>
      </c>
    </row>
    <row r="281" spans="1:15" ht="15" hidden="1" customHeight="1" x14ac:dyDescent="0.25">
      <c r="A281" s="35">
        <v>3011</v>
      </c>
      <c r="B281" s="36" t="s">
        <v>343</v>
      </c>
      <c r="C281" s="35" t="s">
        <v>341</v>
      </c>
      <c r="D281" s="35" t="s">
        <v>168</v>
      </c>
      <c r="E281" s="35" t="s">
        <v>168</v>
      </c>
      <c r="F281" s="37">
        <f>SUM(G281,H281)</f>
        <v>0</v>
      </c>
      <c r="G281" s="37">
        <v>0</v>
      </c>
      <c r="H281" s="37">
        <v>0</v>
      </c>
      <c r="I281" s="37">
        <f>SUM(J281,K281)</f>
        <v>0</v>
      </c>
      <c r="J281" s="37">
        <v>0</v>
      </c>
      <c r="K281" s="37">
        <v>0</v>
      </c>
      <c r="L281" s="37">
        <f>SUM(M281,N281)</f>
        <v>0</v>
      </c>
      <c r="M281" s="37">
        <v>0</v>
      </c>
      <c r="N281" s="38">
        <v>0</v>
      </c>
      <c r="O281" s="61" t="e">
        <f t="shared" si="96"/>
        <v>#DIV/0!</v>
      </c>
    </row>
    <row r="282" spans="1:15" ht="15" hidden="1" customHeight="1" x14ac:dyDescent="0.25">
      <c r="A282" s="35">
        <v>3012</v>
      </c>
      <c r="B282" s="36" t="s">
        <v>344</v>
      </c>
      <c r="C282" s="35" t="s">
        <v>341</v>
      </c>
      <c r="D282" s="35" t="s">
        <v>168</v>
      </c>
      <c r="E282" s="35" t="s">
        <v>175</v>
      </c>
      <c r="F282" s="37">
        <f>SUM(G282,H282)</f>
        <v>0</v>
      </c>
      <c r="G282" s="37">
        <v>0</v>
      </c>
      <c r="H282" s="37">
        <v>0</v>
      </c>
      <c r="I282" s="37">
        <f>SUM(J282,K282)</f>
        <v>0</v>
      </c>
      <c r="J282" s="37">
        <v>0</v>
      </c>
      <c r="K282" s="37">
        <v>0</v>
      </c>
      <c r="L282" s="37">
        <f>SUM(M282,N282)</f>
        <v>0</v>
      </c>
      <c r="M282" s="37">
        <v>0</v>
      </c>
      <c r="N282" s="38">
        <v>0</v>
      </c>
      <c r="O282" s="61" t="e">
        <f t="shared" si="96"/>
        <v>#DIV/0!</v>
      </c>
    </row>
    <row r="283" spans="1:15" ht="15" hidden="1" customHeight="1" x14ac:dyDescent="0.25">
      <c r="A283" s="35">
        <v>3020</v>
      </c>
      <c r="B283" s="36" t="s">
        <v>345</v>
      </c>
      <c r="C283" s="35" t="s">
        <v>341</v>
      </c>
      <c r="D283" s="35" t="s">
        <v>175</v>
      </c>
      <c r="E283" s="35" t="s">
        <v>169</v>
      </c>
      <c r="F283" s="37">
        <f t="shared" ref="F283:N283" si="97">SUM(F285)</f>
        <v>0</v>
      </c>
      <c r="G283" s="37">
        <f t="shared" si="97"/>
        <v>0</v>
      </c>
      <c r="H283" s="37">
        <f t="shared" si="97"/>
        <v>0</v>
      </c>
      <c r="I283" s="37">
        <f t="shared" si="97"/>
        <v>0</v>
      </c>
      <c r="J283" s="37">
        <f t="shared" si="97"/>
        <v>0</v>
      </c>
      <c r="K283" s="37">
        <f t="shared" si="97"/>
        <v>0</v>
      </c>
      <c r="L283" s="37">
        <f t="shared" si="97"/>
        <v>0</v>
      </c>
      <c r="M283" s="37">
        <f t="shared" si="97"/>
        <v>0</v>
      </c>
      <c r="N283" s="38">
        <f t="shared" si="97"/>
        <v>0</v>
      </c>
      <c r="O283" s="61" t="e">
        <f t="shared" si="96"/>
        <v>#DIV/0!</v>
      </c>
    </row>
    <row r="284" spans="1:15" ht="15" hidden="1" customHeight="1" x14ac:dyDescent="0.25">
      <c r="A284" s="35"/>
      <c r="B284" s="36" t="s">
        <v>172</v>
      </c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62"/>
      <c r="O284" s="61" t="e">
        <f t="shared" si="96"/>
        <v>#DIV/0!</v>
      </c>
    </row>
    <row r="285" spans="1:15" ht="15" hidden="1" customHeight="1" x14ac:dyDescent="0.25">
      <c r="A285" s="35">
        <v>3021</v>
      </c>
      <c r="B285" s="36" t="s">
        <v>345</v>
      </c>
      <c r="C285" s="35" t="s">
        <v>341</v>
      </c>
      <c r="D285" s="35" t="s">
        <v>175</v>
      </c>
      <c r="E285" s="35" t="s">
        <v>168</v>
      </c>
      <c r="F285" s="37">
        <f>SUM(G285,H285)</f>
        <v>0</v>
      </c>
      <c r="G285" s="37">
        <v>0</v>
      </c>
      <c r="H285" s="37">
        <v>0</v>
      </c>
      <c r="I285" s="37">
        <f>SUM(J285,K285)</f>
        <v>0</v>
      </c>
      <c r="J285" s="37">
        <v>0</v>
      </c>
      <c r="K285" s="37">
        <v>0</v>
      </c>
      <c r="L285" s="37">
        <f>SUM(M285,N285)</f>
        <v>0</v>
      </c>
      <c r="M285" s="37">
        <v>0</v>
      </c>
      <c r="N285" s="38">
        <v>0</v>
      </c>
      <c r="O285" s="61" t="e">
        <f t="shared" si="96"/>
        <v>#DIV/0!</v>
      </c>
    </row>
    <row r="286" spans="1:15" ht="15" hidden="1" customHeight="1" x14ac:dyDescent="0.25">
      <c r="A286" s="35">
        <v>3030</v>
      </c>
      <c r="B286" s="36" t="s">
        <v>346</v>
      </c>
      <c r="C286" s="35" t="s">
        <v>341</v>
      </c>
      <c r="D286" s="35" t="s">
        <v>177</v>
      </c>
      <c r="E286" s="35" t="s">
        <v>169</v>
      </c>
      <c r="F286" s="37">
        <f t="shared" ref="F286:N286" si="98">SUM(F288)</f>
        <v>0</v>
      </c>
      <c r="G286" s="37">
        <f t="shared" si="98"/>
        <v>0</v>
      </c>
      <c r="H286" s="37">
        <f t="shared" si="98"/>
        <v>0</v>
      </c>
      <c r="I286" s="37">
        <f t="shared" si="98"/>
        <v>0</v>
      </c>
      <c r="J286" s="37">
        <f t="shared" si="98"/>
        <v>0</v>
      </c>
      <c r="K286" s="37">
        <f t="shared" si="98"/>
        <v>0</v>
      </c>
      <c r="L286" s="37">
        <f t="shared" si="98"/>
        <v>0</v>
      </c>
      <c r="M286" s="37">
        <f t="shared" si="98"/>
        <v>0</v>
      </c>
      <c r="N286" s="38">
        <f t="shared" si="98"/>
        <v>0</v>
      </c>
      <c r="O286" s="61" t="e">
        <f t="shared" si="96"/>
        <v>#DIV/0!</v>
      </c>
    </row>
    <row r="287" spans="1:15" ht="15" hidden="1" customHeight="1" x14ac:dyDescent="0.25">
      <c r="A287" s="35"/>
      <c r="B287" s="36" t="s">
        <v>172</v>
      </c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62"/>
      <c r="O287" s="61" t="e">
        <f t="shared" si="96"/>
        <v>#DIV/0!</v>
      </c>
    </row>
    <row r="288" spans="1:15" ht="15" hidden="1" customHeight="1" x14ac:dyDescent="0.25">
      <c r="A288" s="35">
        <v>3031</v>
      </c>
      <c r="B288" s="36" t="s">
        <v>346</v>
      </c>
      <c r="C288" s="35" t="s">
        <v>341</v>
      </c>
      <c r="D288" s="35" t="s">
        <v>177</v>
      </c>
      <c r="E288" s="35" t="s">
        <v>168</v>
      </c>
      <c r="F288" s="37">
        <f>SUM(G288,H288)</f>
        <v>0</v>
      </c>
      <c r="G288" s="37">
        <v>0</v>
      </c>
      <c r="H288" s="37">
        <v>0</v>
      </c>
      <c r="I288" s="37">
        <f>SUM(J288,K288)</f>
        <v>0</v>
      </c>
      <c r="J288" s="37">
        <v>0</v>
      </c>
      <c r="K288" s="37">
        <v>0</v>
      </c>
      <c r="L288" s="37">
        <f>SUM(M288,N288)</f>
        <v>0</v>
      </c>
      <c r="M288" s="37">
        <v>0</v>
      </c>
      <c r="N288" s="38">
        <v>0</v>
      </c>
      <c r="O288" s="61" t="e">
        <f t="shared" si="96"/>
        <v>#DIV/0!</v>
      </c>
    </row>
    <row r="289" spans="1:15" ht="25.5" hidden="1" customHeight="1" x14ac:dyDescent="0.25">
      <c r="A289" s="35">
        <v>3040</v>
      </c>
      <c r="B289" s="36" t="s">
        <v>347</v>
      </c>
      <c r="C289" s="35" t="s">
        <v>341</v>
      </c>
      <c r="D289" s="35" t="s">
        <v>186</v>
      </c>
      <c r="E289" s="35" t="s">
        <v>169</v>
      </c>
      <c r="F289" s="37">
        <f t="shared" ref="F289:N289" si="99">SUM(F291)</f>
        <v>0</v>
      </c>
      <c r="G289" s="37">
        <f t="shared" si="99"/>
        <v>0</v>
      </c>
      <c r="H289" s="37">
        <f t="shared" si="99"/>
        <v>0</v>
      </c>
      <c r="I289" s="37">
        <f t="shared" si="99"/>
        <v>0</v>
      </c>
      <c r="J289" s="37">
        <f t="shared" si="99"/>
        <v>0</v>
      </c>
      <c r="K289" s="37">
        <f t="shared" si="99"/>
        <v>0</v>
      </c>
      <c r="L289" s="37">
        <f t="shared" si="99"/>
        <v>0</v>
      </c>
      <c r="M289" s="37">
        <f t="shared" si="99"/>
        <v>0</v>
      </c>
      <c r="N289" s="38">
        <f t="shared" si="99"/>
        <v>0</v>
      </c>
      <c r="O289" s="61" t="e">
        <f t="shared" si="96"/>
        <v>#DIV/0!</v>
      </c>
    </row>
    <row r="290" spans="1:15" ht="15" hidden="1" customHeight="1" x14ac:dyDescent="0.25">
      <c r="A290" s="35"/>
      <c r="B290" s="36" t="s">
        <v>172</v>
      </c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62"/>
      <c r="O290" s="61" t="e">
        <f t="shared" si="96"/>
        <v>#DIV/0!</v>
      </c>
    </row>
    <row r="291" spans="1:15" ht="25.5" hidden="1" customHeight="1" x14ac:dyDescent="0.25">
      <c r="A291" s="35">
        <v>3041</v>
      </c>
      <c r="B291" s="36" t="s">
        <v>347</v>
      </c>
      <c r="C291" s="35" t="s">
        <v>341</v>
      </c>
      <c r="D291" s="35" t="s">
        <v>186</v>
      </c>
      <c r="E291" s="35" t="s">
        <v>168</v>
      </c>
      <c r="F291" s="37">
        <f>SUM(G291,H291)</f>
        <v>0</v>
      </c>
      <c r="G291" s="37">
        <v>0</v>
      </c>
      <c r="H291" s="37">
        <v>0</v>
      </c>
      <c r="I291" s="37">
        <f>SUM(J291,K291)</f>
        <v>0</v>
      </c>
      <c r="J291" s="37">
        <v>0</v>
      </c>
      <c r="K291" s="37">
        <v>0</v>
      </c>
      <c r="L291" s="37">
        <f>SUM(M291,N291)</f>
        <v>0</v>
      </c>
      <c r="M291" s="37">
        <v>0</v>
      </c>
      <c r="N291" s="38">
        <v>0</v>
      </c>
      <c r="O291" s="61" t="e">
        <f t="shared" si="96"/>
        <v>#DIV/0!</v>
      </c>
    </row>
    <row r="292" spans="1:15" ht="15" hidden="1" customHeight="1" x14ac:dyDescent="0.25">
      <c r="A292" s="35">
        <v>3050</v>
      </c>
      <c r="B292" s="36" t="s">
        <v>348</v>
      </c>
      <c r="C292" s="35" t="s">
        <v>341</v>
      </c>
      <c r="D292" s="35" t="s">
        <v>189</v>
      </c>
      <c r="E292" s="35" t="s">
        <v>169</v>
      </c>
      <c r="F292" s="37">
        <f t="shared" ref="F292:N292" si="100">SUM(F294)</f>
        <v>0</v>
      </c>
      <c r="G292" s="37">
        <f t="shared" si="100"/>
        <v>0</v>
      </c>
      <c r="H292" s="37">
        <f t="shared" si="100"/>
        <v>0</v>
      </c>
      <c r="I292" s="37">
        <f t="shared" si="100"/>
        <v>0</v>
      </c>
      <c r="J292" s="37">
        <f t="shared" si="100"/>
        <v>0</v>
      </c>
      <c r="K292" s="37">
        <f t="shared" si="100"/>
        <v>0</v>
      </c>
      <c r="L292" s="37">
        <f t="shared" si="100"/>
        <v>0</v>
      </c>
      <c r="M292" s="37">
        <f t="shared" si="100"/>
        <v>0</v>
      </c>
      <c r="N292" s="38">
        <f t="shared" si="100"/>
        <v>0</v>
      </c>
      <c r="O292" s="61" t="e">
        <f t="shared" si="96"/>
        <v>#DIV/0!</v>
      </c>
    </row>
    <row r="293" spans="1:15" ht="15" hidden="1" customHeight="1" x14ac:dyDescent="0.25">
      <c r="A293" s="35"/>
      <c r="B293" s="36" t="s">
        <v>172</v>
      </c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62"/>
      <c r="O293" s="61" t="e">
        <f t="shared" si="96"/>
        <v>#DIV/0!</v>
      </c>
    </row>
    <row r="294" spans="1:15" ht="15" hidden="1" customHeight="1" x14ac:dyDescent="0.25">
      <c r="A294" s="35">
        <v>3051</v>
      </c>
      <c r="B294" s="36" t="s">
        <v>348</v>
      </c>
      <c r="C294" s="35" t="s">
        <v>341</v>
      </c>
      <c r="D294" s="35" t="s">
        <v>189</v>
      </c>
      <c r="E294" s="35" t="s">
        <v>168</v>
      </c>
      <c r="F294" s="37">
        <f>SUM(G294,H294)</f>
        <v>0</v>
      </c>
      <c r="G294" s="37">
        <v>0</v>
      </c>
      <c r="H294" s="37">
        <v>0</v>
      </c>
      <c r="I294" s="37">
        <f>SUM(J294,K294)</f>
        <v>0</v>
      </c>
      <c r="J294" s="37">
        <v>0</v>
      </c>
      <c r="K294" s="37">
        <v>0</v>
      </c>
      <c r="L294" s="37">
        <f>SUM(M294,N294)</f>
        <v>0</v>
      </c>
      <c r="M294" s="37">
        <v>0</v>
      </c>
      <c r="N294" s="38">
        <v>0</v>
      </c>
      <c r="O294" s="61" t="e">
        <f t="shared" si="96"/>
        <v>#DIV/0!</v>
      </c>
    </row>
    <row r="295" spans="1:15" ht="15" hidden="1" customHeight="1" x14ac:dyDescent="0.25">
      <c r="A295" s="35">
        <v>3060</v>
      </c>
      <c r="B295" s="36" t="s">
        <v>349</v>
      </c>
      <c r="C295" s="35" t="s">
        <v>341</v>
      </c>
      <c r="D295" s="35" t="s">
        <v>192</v>
      </c>
      <c r="E295" s="35" t="s">
        <v>169</v>
      </c>
      <c r="F295" s="37">
        <f t="shared" ref="F295:N295" si="101">SUM(F297)</f>
        <v>0</v>
      </c>
      <c r="G295" s="37">
        <f t="shared" si="101"/>
        <v>0</v>
      </c>
      <c r="H295" s="37">
        <f t="shared" si="101"/>
        <v>0</v>
      </c>
      <c r="I295" s="37">
        <f t="shared" si="101"/>
        <v>0</v>
      </c>
      <c r="J295" s="37">
        <f t="shared" si="101"/>
        <v>0</v>
      </c>
      <c r="K295" s="37">
        <f t="shared" si="101"/>
        <v>0</v>
      </c>
      <c r="L295" s="37">
        <f t="shared" si="101"/>
        <v>0</v>
      </c>
      <c r="M295" s="37">
        <f t="shared" si="101"/>
        <v>0</v>
      </c>
      <c r="N295" s="38">
        <f t="shared" si="101"/>
        <v>0</v>
      </c>
      <c r="O295" s="61" t="e">
        <f t="shared" si="96"/>
        <v>#DIV/0!</v>
      </c>
    </row>
    <row r="296" spans="1:15" ht="15" hidden="1" customHeight="1" x14ac:dyDescent="0.25">
      <c r="A296" s="35"/>
      <c r="B296" s="36" t="s">
        <v>172</v>
      </c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62"/>
      <c r="O296" s="61" t="e">
        <f t="shared" si="96"/>
        <v>#DIV/0!</v>
      </c>
    </row>
    <row r="297" spans="1:15" ht="15" hidden="1" customHeight="1" x14ac:dyDescent="0.25">
      <c r="A297" s="35">
        <v>3061</v>
      </c>
      <c r="B297" s="36" t="s">
        <v>349</v>
      </c>
      <c r="C297" s="35" t="s">
        <v>341</v>
      </c>
      <c r="D297" s="35" t="s">
        <v>192</v>
      </c>
      <c r="E297" s="35" t="s">
        <v>168</v>
      </c>
      <c r="F297" s="37">
        <f>SUM(G297,H297)</f>
        <v>0</v>
      </c>
      <c r="G297" s="37">
        <v>0</v>
      </c>
      <c r="H297" s="37">
        <v>0</v>
      </c>
      <c r="I297" s="37">
        <f>SUM(J297,K297)</f>
        <v>0</v>
      </c>
      <c r="J297" s="37">
        <v>0</v>
      </c>
      <c r="K297" s="37">
        <v>0</v>
      </c>
      <c r="L297" s="37">
        <f>SUM(M297,N297)</f>
        <v>0</v>
      </c>
      <c r="M297" s="37">
        <v>0</v>
      </c>
      <c r="N297" s="38">
        <v>0</v>
      </c>
      <c r="O297" s="61" t="e">
        <f t="shared" si="96"/>
        <v>#DIV/0!</v>
      </c>
    </row>
    <row r="298" spans="1:15" ht="38.25" customHeight="1" x14ac:dyDescent="0.25">
      <c r="A298" s="35">
        <v>3070</v>
      </c>
      <c r="B298" s="36" t="s">
        <v>350</v>
      </c>
      <c r="C298" s="35" t="s">
        <v>341</v>
      </c>
      <c r="D298" s="35" t="s">
        <v>195</v>
      </c>
      <c r="E298" s="35" t="s">
        <v>169</v>
      </c>
      <c r="F298" s="37">
        <f t="shared" ref="F298:N298" si="102">SUM(F300)</f>
        <v>0</v>
      </c>
      <c r="G298" s="37">
        <f t="shared" si="102"/>
        <v>0</v>
      </c>
      <c r="H298" s="37">
        <f t="shared" si="102"/>
        <v>0</v>
      </c>
      <c r="I298" s="37">
        <f t="shared" si="102"/>
        <v>4200000</v>
      </c>
      <c r="J298" s="37">
        <f t="shared" si="102"/>
        <v>4200000</v>
      </c>
      <c r="K298" s="37">
        <f t="shared" si="102"/>
        <v>0</v>
      </c>
      <c r="L298" s="37">
        <f t="shared" si="102"/>
        <v>2249000</v>
      </c>
      <c r="M298" s="37">
        <f t="shared" si="102"/>
        <v>2249000</v>
      </c>
      <c r="N298" s="38">
        <f t="shared" si="102"/>
        <v>0</v>
      </c>
      <c r="O298" s="61">
        <f t="shared" si="96"/>
        <v>53.547619047619051</v>
      </c>
    </row>
    <row r="299" spans="1:15" ht="15" customHeight="1" x14ac:dyDescent="0.25">
      <c r="A299" s="35"/>
      <c r="B299" s="36" t="s">
        <v>172</v>
      </c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62"/>
      <c r="O299" s="61"/>
    </row>
    <row r="300" spans="1:15" ht="38.25" customHeight="1" x14ac:dyDescent="0.25">
      <c r="A300" s="35">
        <v>3071</v>
      </c>
      <c r="B300" s="36" t="s">
        <v>350</v>
      </c>
      <c r="C300" s="35" t="s">
        <v>341</v>
      </c>
      <c r="D300" s="35" t="s">
        <v>195</v>
      </c>
      <c r="E300" s="35" t="s">
        <v>168</v>
      </c>
      <c r="F300" s="37">
        <f>SUM(G300,H300)</f>
        <v>0</v>
      </c>
      <c r="G300" s="37">
        <v>0</v>
      </c>
      <c r="H300" s="37">
        <v>0</v>
      </c>
      <c r="I300" s="37">
        <f>SUM(J300,K300)</f>
        <v>4200000</v>
      </c>
      <c r="J300" s="37">
        <v>4200000</v>
      </c>
      <c r="K300" s="37">
        <v>0</v>
      </c>
      <c r="L300" s="37">
        <f>SUM(M300,N300)</f>
        <v>2249000</v>
      </c>
      <c r="M300" s="37">
        <v>2249000</v>
      </c>
      <c r="N300" s="38">
        <v>0</v>
      </c>
      <c r="O300" s="61">
        <f t="shared" ref="O300:O309" si="103">+L300*100/I300</f>
        <v>53.547619047619051</v>
      </c>
    </row>
    <row r="301" spans="1:15" ht="38.25" hidden="1" customHeight="1" x14ac:dyDescent="0.25">
      <c r="A301" s="35">
        <v>3080</v>
      </c>
      <c r="B301" s="36" t="s">
        <v>351</v>
      </c>
      <c r="C301" s="35" t="s">
        <v>341</v>
      </c>
      <c r="D301" s="35" t="s">
        <v>197</v>
      </c>
      <c r="E301" s="35" t="s">
        <v>169</v>
      </c>
      <c r="F301" s="37">
        <f t="shared" ref="F301:N301" si="104">SUM(F303)</f>
        <v>0</v>
      </c>
      <c r="G301" s="37">
        <f t="shared" si="104"/>
        <v>0</v>
      </c>
      <c r="H301" s="37">
        <f t="shared" si="104"/>
        <v>0</v>
      </c>
      <c r="I301" s="37">
        <f t="shared" si="104"/>
        <v>0</v>
      </c>
      <c r="J301" s="37">
        <f t="shared" si="104"/>
        <v>0</v>
      </c>
      <c r="K301" s="37">
        <f t="shared" si="104"/>
        <v>0</v>
      </c>
      <c r="L301" s="37">
        <f t="shared" si="104"/>
        <v>0</v>
      </c>
      <c r="M301" s="37">
        <f t="shared" si="104"/>
        <v>0</v>
      </c>
      <c r="N301" s="38">
        <f t="shared" si="104"/>
        <v>0</v>
      </c>
      <c r="O301" s="61" t="e">
        <f t="shared" si="103"/>
        <v>#DIV/0!</v>
      </c>
    </row>
    <row r="302" spans="1:15" ht="15" hidden="1" customHeight="1" x14ac:dyDescent="0.25">
      <c r="A302" s="35"/>
      <c r="B302" s="36" t="s">
        <v>172</v>
      </c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62"/>
      <c r="O302" s="61" t="e">
        <f t="shared" si="103"/>
        <v>#DIV/0!</v>
      </c>
    </row>
    <row r="303" spans="1:15" ht="38.25" hidden="1" customHeight="1" x14ac:dyDescent="0.25">
      <c r="A303" s="35">
        <v>3081</v>
      </c>
      <c r="B303" s="36" t="s">
        <v>351</v>
      </c>
      <c r="C303" s="35" t="s">
        <v>341</v>
      </c>
      <c r="D303" s="35" t="s">
        <v>197</v>
      </c>
      <c r="E303" s="35" t="s">
        <v>168</v>
      </c>
      <c r="F303" s="37">
        <f>SUM(G303,H303)</f>
        <v>0</v>
      </c>
      <c r="G303" s="37">
        <v>0</v>
      </c>
      <c r="H303" s="37">
        <v>0</v>
      </c>
      <c r="I303" s="37">
        <f>SUM(J303,K303)</f>
        <v>0</v>
      </c>
      <c r="J303" s="37">
        <v>0</v>
      </c>
      <c r="K303" s="37">
        <v>0</v>
      </c>
      <c r="L303" s="37">
        <f>SUM(M303,N303)</f>
        <v>0</v>
      </c>
      <c r="M303" s="37">
        <v>0</v>
      </c>
      <c r="N303" s="38">
        <v>0</v>
      </c>
      <c r="O303" s="61" t="e">
        <f t="shared" si="103"/>
        <v>#DIV/0!</v>
      </c>
    </row>
    <row r="304" spans="1:15" ht="15" hidden="1" customHeight="1" x14ac:dyDescent="0.25">
      <c r="A304" s="35"/>
      <c r="B304" s="36" t="s">
        <v>172</v>
      </c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62"/>
      <c r="O304" s="61" t="e">
        <f t="shared" si="103"/>
        <v>#DIV/0!</v>
      </c>
    </row>
    <row r="305" spans="1:15" ht="25.5" hidden="1" customHeight="1" x14ac:dyDescent="0.25">
      <c r="A305" s="35">
        <v>3090</v>
      </c>
      <c r="B305" s="36" t="s">
        <v>352</v>
      </c>
      <c r="C305" s="35" t="s">
        <v>341</v>
      </c>
      <c r="D305" s="35" t="s">
        <v>267</v>
      </c>
      <c r="E305" s="35" t="s">
        <v>169</v>
      </c>
      <c r="F305" s="37">
        <f t="shared" ref="F305:N305" si="105">SUM(F307:F308)</f>
        <v>0</v>
      </c>
      <c r="G305" s="37">
        <f t="shared" si="105"/>
        <v>0</v>
      </c>
      <c r="H305" s="37">
        <f t="shared" si="105"/>
        <v>0</v>
      </c>
      <c r="I305" s="37">
        <f t="shared" si="105"/>
        <v>0</v>
      </c>
      <c r="J305" s="37">
        <f t="shared" si="105"/>
        <v>0</v>
      </c>
      <c r="K305" s="37">
        <f t="shared" si="105"/>
        <v>0</v>
      </c>
      <c r="L305" s="37">
        <f t="shared" si="105"/>
        <v>0</v>
      </c>
      <c r="M305" s="37">
        <f t="shared" si="105"/>
        <v>0</v>
      </c>
      <c r="N305" s="38">
        <f t="shared" si="105"/>
        <v>0</v>
      </c>
      <c r="O305" s="61" t="e">
        <f t="shared" si="103"/>
        <v>#DIV/0!</v>
      </c>
    </row>
    <row r="306" spans="1:15" ht="15" hidden="1" customHeight="1" x14ac:dyDescent="0.25">
      <c r="A306" s="35"/>
      <c r="B306" s="36" t="s">
        <v>172</v>
      </c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62"/>
      <c r="O306" s="61" t="e">
        <f t="shared" si="103"/>
        <v>#DIV/0!</v>
      </c>
    </row>
    <row r="307" spans="1:15" ht="25.5" hidden="1" customHeight="1" x14ac:dyDescent="0.25">
      <c r="A307" s="35">
        <v>3091</v>
      </c>
      <c r="B307" s="36" t="s">
        <v>352</v>
      </c>
      <c r="C307" s="35" t="s">
        <v>341</v>
      </c>
      <c r="D307" s="35" t="s">
        <v>267</v>
      </c>
      <c r="E307" s="35" t="s">
        <v>168</v>
      </c>
      <c r="F307" s="37">
        <f>SUM(G307,H307)</f>
        <v>0</v>
      </c>
      <c r="G307" s="37">
        <v>0</v>
      </c>
      <c r="H307" s="37">
        <v>0</v>
      </c>
      <c r="I307" s="37">
        <f>SUM(J307,K307)</f>
        <v>0</v>
      </c>
      <c r="J307" s="37">
        <v>0</v>
      </c>
      <c r="K307" s="37">
        <v>0</v>
      </c>
      <c r="L307" s="37">
        <f>SUM(M307,N307)</f>
        <v>0</v>
      </c>
      <c r="M307" s="37">
        <v>0</v>
      </c>
      <c r="N307" s="38">
        <v>0</v>
      </c>
      <c r="O307" s="61" t="e">
        <f t="shared" si="103"/>
        <v>#DIV/0!</v>
      </c>
    </row>
    <row r="308" spans="1:15" ht="63.75" hidden="1" customHeight="1" x14ac:dyDescent="0.25">
      <c r="A308" s="35">
        <v>3092</v>
      </c>
      <c r="B308" s="36" t="s">
        <v>353</v>
      </c>
      <c r="C308" s="35" t="s">
        <v>341</v>
      </c>
      <c r="D308" s="35" t="s">
        <v>267</v>
      </c>
      <c r="E308" s="35" t="s">
        <v>175</v>
      </c>
      <c r="F308" s="37">
        <f>SUM(G308,H308)</f>
        <v>0</v>
      </c>
      <c r="G308" s="37">
        <v>0</v>
      </c>
      <c r="H308" s="37">
        <v>0</v>
      </c>
      <c r="I308" s="37">
        <f>SUM(J308,K308)</f>
        <v>0</v>
      </c>
      <c r="J308" s="37">
        <v>0</v>
      </c>
      <c r="K308" s="37">
        <v>0</v>
      </c>
      <c r="L308" s="37">
        <f>SUM(M308,N308)</f>
        <v>0</v>
      </c>
      <c r="M308" s="37">
        <v>0</v>
      </c>
      <c r="N308" s="38">
        <v>0</v>
      </c>
      <c r="O308" s="61" t="e">
        <f t="shared" si="103"/>
        <v>#DIV/0!</v>
      </c>
    </row>
    <row r="309" spans="1:15" ht="38.25" customHeight="1" x14ac:dyDescent="0.25">
      <c r="A309" s="35">
        <v>3100</v>
      </c>
      <c r="B309" s="36" t="s">
        <v>354</v>
      </c>
      <c r="C309" s="35" t="s">
        <v>355</v>
      </c>
      <c r="D309" s="35" t="s">
        <v>169</v>
      </c>
      <c r="E309" s="35" t="s">
        <v>169</v>
      </c>
      <c r="F309" s="37">
        <f t="shared" ref="F309:N309" si="106">SUM(F311)</f>
        <v>0</v>
      </c>
      <c r="G309" s="37">
        <f t="shared" si="106"/>
        <v>0</v>
      </c>
      <c r="H309" s="37">
        <f t="shared" si="106"/>
        <v>0</v>
      </c>
      <c r="I309" s="37">
        <f t="shared" si="106"/>
        <v>12361803</v>
      </c>
      <c r="J309" s="37">
        <f t="shared" si="106"/>
        <v>40361803</v>
      </c>
      <c r="K309" s="37">
        <f t="shared" si="106"/>
        <v>0</v>
      </c>
      <c r="L309" s="37">
        <f t="shared" si="106"/>
        <v>0</v>
      </c>
      <c r="M309" s="37">
        <f t="shared" si="106"/>
        <v>28000000</v>
      </c>
      <c r="N309" s="38">
        <f t="shared" si="106"/>
        <v>0</v>
      </c>
      <c r="O309" s="61">
        <f t="shared" si="103"/>
        <v>0</v>
      </c>
    </row>
    <row r="310" spans="1:15" ht="15" customHeight="1" x14ac:dyDescent="0.25">
      <c r="A310" s="35"/>
      <c r="B310" s="36" t="s">
        <v>172</v>
      </c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62"/>
      <c r="O310" s="61"/>
    </row>
    <row r="311" spans="1:15" ht="38.25" customHeight="1" x14ac:dyDescent="0.25">
      <c r="A311" s="35">
        <v>3110</v>
      </c>
      <c r="B311" s="36" t="s">
        <v>356</v>
      </c>
      <c r="C311" s="35" t="s">
        <v>355</v>
      </c>
      <c r="D311" s="35" t="s">
        <v>168</v>
      </c>
      <c r="E311" s="35" t="s">
        <v>169</v>
      </c>
      <c r="F311" s="37">
        <f t="shared" ref="F311:N311" si="107">SUM(F313)</f>
        <v>0</v>
      </c>
      <c r="G311" s="37">
        <f t="shared" si="107"/>
        <v>0</v>
      </c>
      <c r="H311" s="37">
        <f t="shared" si="107"/>
        <v>0</v>
      </c>
      <c r="I311" s="37">
        <f t="shared" si="107"/>
        <v>12361803</v>
      </c>
      <c r="J311" s="37">
        <f t="shared" si="107"/>
        <v>40361803</v>
      </c>
      <c r="K311" s="37">
        <f t="shared" si="107"/>
        <v>0</v>
      </c>
      <c r="L311" s="37">
        <f t="shared" si="107"/>
        <v>0</v>
      </c>
      <c r="M311" s="37">
        <f t="shared" si="107"/>
        <v>28000000</v>
      </c>
      <c r="N311" s="38">
        <f t="shared" si="107"/>
        <v>0</v>
      </c>
      <c r="O311" s="61">
        <f>+L311*100/I311</f>
        <v>0</v>
      </c>
    </row>
    <row r="312" spans="1:15" ht="15" customHeight="1" x14ac:dyDescent="0.25">
      <c r="A312" s="35"/>
      <c r="B312" s="36" t="s">
        <v>172</v>
      </c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62"/>
      <c r="O312" s="61"/>
    </row>
    <row r="313" spans="1:15" ht="25.5" customHeight="1" x14ac:dyDescent="0.25">
      <c r="A313" s="35">
        <v>3112</v>
      </c>
      <c r="B313" s="36" t="s">
        <v>357</v>
      </c>
      <c r="C313" s="35" t="s">
        <v>355</v>
      </c>
      <c r="D313" s="35" t="s">
        <v>168</v>
      </c>
      <c r="E313" s="35" t="s">
        <v>175</v>
      </c>
      <c r="F313" s="37">
        <v>0</v>
      </c>
      <c r="G313" s="37">
        <v>0</v>
      </c>
      <c r="H313" s="37">
        <v>0</v>
      </c>
      <c r="I313" s="37">
        <v>12361803</v>
      </c>
      <c r="J313" s="37">
        <v>40361803</v>
      </c>
      <c r="K313" s="37">
        <v>0</v>
      </c>
      <c r="L313" s="37">
        <v>0</v>
      </c>
      <c r="M313" s="37">
        <v>28000000</v>
      </c>
      <c r="N313" s="38">
        <v>0</v>
      </c>
      <c r="O313" s="61">
        <f>+L313*100/I313</f>
        <v>0</v>
      </c>
    </row>
    <row r="314" spans="1:15" ht="15" customHeight="1" x14ac:dyDescent="0.25">
      <c r="O314" s="9"/>
    </row>
  </sheetData>
  <mergeCells count="19">
    <mergeCell ref="L9:N9"/>
    <mergeCell ref="O9:O11"/>
    <mergeCell ref="G10:H10"/>
    <mergeCell ref="J10:K10"/>
    <mergeCell ref="M10:N10"/>
    <mergeCell ref="A7:K7"/>
    <mergeCell ref="A9:A10"/>
    <mergeCell ref="B9:B11"/>
    <mergeCell ref="C9:C11"/>
    <mergeCell ref="D9:D11"/>
    <mergeCell ref="E9:E11"/>
    <mergeCell ref="F9:H9"/>
    <mergeCell ref="I9:K9"/>
    <mergeCell ref="K1:O1"/>
    <mergeCell ref="K2:O2"/>
    <mergeCell ref="K3:O3"/>
    <mergeCell ref="A4:K4"/>
    <mergeCell ref="A5:K5"/>
    <mergeCell ref="A6:L6"/>
  </mergeCells>
  <pageMargins left="0" right="2.3674242424242424E-2" top="0" bottom="0" header="0.51181102362204722" footer="0.51181102362204722"/>
  <pageSetup paperSize="9" scale="7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zoomScaleSheetLayoutView="100" workbookViewId="0">
      <selection activeCell="R232" sqref="R232"/>
    </sheetView>
  </sheetViews>
  <sheetFormatPr defaultRowHeight="15" customHeight="1" x14ac:dyDescent="0.25"/>
  <cols>
    <col min="1" max="1" width="7.5703125" style="1" customWidth="1"/>
    <col min="2" max="2" width="38.85546875" style="1" customWidth="1"/>
    <col min="3" max="3" width="5.85546875" style="1" customWidth="1"/>
    <col min="4" max="6" width="10.28515625" style="1" customWidth="1"/>
    <col min="7" max="7" width="13.5703125" style="1" customWidth="1"/>
    <col min="8" max="8" width="13.42578125" style="1" customWidth="1"/>
    <col min="9" max="9" width="12.42578125" style="1" customWidth="1"/>
    <col min="10" max="10" width="13.5703125" style="1" customWidth="1"/>
    <col min="11" max="11" width="13.42578125" style="1" customWidth="1"/>
    <col min="12" max="12" width="12.7109375" style="1" customWidth="1"/>
    <col min="13" max="13" width="9.5703125" style="1" customWidth="1"/>
    <col min="14" max="14" width="19" style="1" customWidth="1"/>
    <col min="15" max="16384" width="9.140625" style="1"/>
  </cols>
  <sheetData>
    <row r="1" spans="1:14" ht="15" customHeight="1" x14ac:dyDescent="0.25">
      <c r="H1" s="63"/>
      <c r="I1" s="3" t="s">
        <v>358</v>
      </c>
      <c r="J1" s="5"/>
      <c r="K1" s="5"/>
      <c r="L1" s="5"/>
      <c r="M1" s="4"/>
      <c r="N1" s="6"/>
    </row>
    <row r="2" spans="1:14" ht="15" customHeight="1" x14ac:dyDescent="0.25">
      <c r="H2" s="63"/>
      <c r="I2" s="3" t="s">
        <v>1</v>
      </c>
      <c r="J2" s="5"/>
      <c r="K2" s="5"/>
      <c r="L2" s="5"/>
      <c r="M2" s="4"/>
      <c r="N2" s="6"/>
    </row>
    <row r="3" spans="1:14" ht="15" customHeight="1" x14ac:dyDescent="0.25">
      <c r="H3" s="63"/>
      <c r="I3" s="3" t="s">
        <v>2</v>
      </c>
      <c r="J3" s="5"/>
      <c r="K3" s="5"/>
      <c r="L3" s="5"/>
      <c r="M3" s="4"/>
      <c r="N3" s="6"/>
    </row>
    <row r="4" spans="1:14" ht="20.25" customHeight="1" x14ac:dyDescent="0.2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9"/>
    </row>
    <row r="5" spans="1:14" ht="15" customHeight="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4" ht="15" customHeight="1" x14ac:dyDescent="0.25">
      <c r="A6" s="10" t="s">
        <v>156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4" ht="15" customHeight="1" x14ac:dyDescent="0.25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9" spans="1:14" ht="15" hidden="1" customHeight="1" x14ac:dyDescent="0.25"/>
    <row r="10" spans="1:14" ht="15" hidden="1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4" s="51" customFormat="1" ht="15" customHeight="1" x14ac:dyDescent="0.25">
      <c r="A11" s="13" t="s">
        <v>359</v>
      </c>
      <c r="B11" s="64" t="s">
        <v>360</v>
      </c>
      <c r="C11" s="17" t="s">
        <v>16</v>
      </c>
      <c r="D11" s="21" t="s">
        <v>10</v>
      </c>
      <c r="E11" s="23"/>
      <c r="F11" s="22"/>
      <c r="G11" s="21" t="s">
        <v>11</v>
      </c>
      <c r="H11" s="23"/>
      <c r="I11" s="22"/>
      <c r="J11" s="21" t="s">
        <v>12</v>
      </c>
      <c r="K11" s="23"/>
      <c r="L11" s="22"/>
      <c r="M11" s="24" t="s">
        <v>13</v>
      </c>
    </row>
    <row r="12" spans="1:14" s="51" customFormat="1" ht="62.25" customHeight="1" x14ac:dyDescent="0.25">
      <c r="A12" s="14"/>
      <c r="B12" s="65"/>
      <c r="C12" s="19"/>
      <c r="D12" s="17" t="s">
        <v>361</v>
      </c>
      <c r="E12" s="12" t="s">
        <v>362</v>
      </c>
      <c r="F12" s="12"/>
      <c r="G12" s="17" t="s">
        <v>363</v>
      </c>
      <c r="H12" s="12" t="s">
        <v>364</v>
      </c>
      <c r="I12" s="12"/>
      <c r="J12" s="17" t="s">
        <v>365</v>
      </c>
      <c r="K12" s="21" t="s">
        <v>170</v>
      </c>
      <c r="L12" s="22"/>
      <c r="M12" s="26"/>
    </row>
    <row r="13" spans="1:14" s="66" customFormat="1" ht="20.100000000000001" customHeight="1" x14ac:dyDescent="0.25">
      <c r="A13" s="16" t="s">
        <v>16</v>
      </c>
      <c r="B13" s="16" t="s">
        <v>366</v>
      </c>
      <c r="C13" s="18"/>
      <c r="D13" s="18"/>
      <c r="E13" s="16" t="s">
        <v>18</v>
      </c>
      <c r="F13" s="16" t="s">
        <v>367</v>
      </c>
      <c r="G13" s="18"/>
      <c r="H13" s="16" t="s">
        <v>18</v>
      </c>
      <c r="I13" s="16" t="s">
        <v>367</v>
      </c>
      <c r="J13" s="18"/>
      <c r="K13" s="29" t="s">
        <v>18</v>
      </c>
      <c r="L13" s="29" t="s">
        <v>367</v>
      </c>
      <c r="M13" s="25"/>
    </row>
    <row r="14" spans="1:14" s="55" customFormat="1" ht="15" customHeight="1" x14ac:dyDescent="0.25">
      <c r="A14" s="31">
        <v>1</v>
      </c>
      <c r="B14" s="31">
        <v>2</v>
      </c>
      <c r="C14" s="31">
        <v>3</v>
      </c>
      <c r="D14" s="31">
        <v>4</v>
      </c>
      <c r="E14" s="31">
        <v>5</v>
      </c>
      <c r="F14" s="31">
        <v>6</v>
      </c>
      <c r="G14" s="31">
        <v>7</v>
      </c>
      <c r="H14" s="31">
        <v>8</v>
      </c>
      <c r="I14" s="31">
        <v>9</v>
      </c>
      <c r="J14" s="31">
        <v>10</v>
      </c>
      <c r="K14" s="31">
        <v>11</v>
      </c>
      <c r="L14" s="32">
        <v>12</v>
      </c>
      <c r="M14" s="67">
        <v>13</v>
      </c>
    </row>
    <row r="15" spans="1:14" ht="25.5" customHeight="1" x14ac:dyDescent="0.25">
      <c r="A15" s="35">
        <v>4000</v>
      </c>
      <c r="B15" s="36" t="s">
        <v>368</v>
      </c>
      <c r="C15" s="35"/>
      <c r="D15" s="37">
        <f t="shared" ref="D15:L15" si="0">SUM(D17,D170,D208)</f>
        <v>0</v>
      </c>
      <c r="E15" s="37">
        <f t="shared" si="0"/>
        <v>0</v>
      </c>
      <c r="F15" s="37">
        <f t="shared" si="0"/>
        <v>0</v>
      </c>
      <c r="G15" s="37">
        <f t="shared" si="0"/>
        <v>395651302.89999998</v>
      </c>
      <c r="H15" s="37">
        <f t="shared" si="0"/>
        <v>344415354</v>
      </c>
      <c r="I15" s="37">
        <f t="shared" si="0"/>
        <v>79235948.900000006</v>
      </c>
      <c r="J15" s="37">
        <f t="shared" si="0"/>
        <v>277938640.5</v>
      </c>
      <c r="K15" s="37">
        <f t="shared" si="0"/>
        <v>231155889.59999999</v>
      </c>
      <c r="L15" s="38">
        <f t="shared" si="0"/>
        <v>74782750.900000006</v>
      </c>
      <c r="M15" s="39">
        <f>+J15*100/G15</f>
        <v>70.248382467793462</v>
      </c>
    </row>
    <row r="16" spans="1:14" ht="15" customHeight="1" x14ac:dyDescent="0.25">
      <c r="A16" s="35"/>
      <c r="B16" s="36" t="s">
        <v>369</v>
      </c>
      <c r="C16" s="35"/>
      <c r="D16" s="35"/>
      <c r="E16" s="35"/>
      <c r="F16" s="35"/>
      <c r="G16" s="35"/>
      <c r="H16" s="35"/>
      <c r="I16" s="35"/>
      <c r="J16" s="35"/>
      <c r="K16" s="35"/>
      <c r="L16" s="62"/>
      <c r="M16" s="39"/>
    </row>
    <row r="17" spans="1:13" ht="38.25" customHeight="1" x14ac:dyDescent="0.25">
      <c r="A17" s="35">
        <v>4050</v>
      </c>
      <c r="B17" s="36" t="s">
        <v>370</v>
      </c>
      <c r="C17" s="35" t="s">
        <v>371</v>
      </c>
      <c r="D17" s="37">
        <f t="shared" ref="D17:L17" si="1">SUM(D19,D32,D75,D90,D100,D126,D141)</f>
        <v>0</v>
      </c>
      <c r="E17" s="37">
        <f t="shared" si="1"/>
        <v>0</v>
      </c>
      <c r="F17" s="37">
        <f t="shared" si="1"/>
        <v>0</v>
      </c>
      <c r="G17" s="37">
        <f t="shared" si="1"/>
        <v>316415354</v>
      </c>
      <c r="H17" s="37">
        <f t="shared" si="1"/>
        <v>344415354</v>
      </c>
      <c r="I17" s="37">
        <f t="shared" si="1"/>
        <v>0</v>
      </c>
      <c r="J17" s="37">
        <f t="shared" si="1"/>
        <v>203155889.59999999</v>
      </c>
      <c r="K17" s="37">
        <f t="shared" si="1"/>
        <v>231155889.59999999</v>
      </c>
      <c r="L17" s="38">
        <f t="shared" si="1"/>
        <v>0</v>
      </c>
      <c r="M17" s="39">
        <f>+J17*100/G17</f>
        <v>64.205446111189659</v>
      </c>
    </row>
    <row r="18" spans="1:13" ht="15" customHeight="1" x14ac:dyDescent="0.25">
      <c r="A18" s="35"/>
      <c r="B18" s="36" t="s">
        <v>369</v>
      </c>
      <c r="C18" s="35"/>
      <c r="D18" s="35"/>
      <c r="E18" s="35"/>
      <c r="F18" s="35"/>
      <c r="G18" s="35"/>
      <c r="H18" s="35"/>
      <c r="I18" s="35"/>
      <c r="J18" s="35"/>
      <c r="K18" s="35"/>
      <c r="L18" s="62"/>
      <c r="M18" s="39"/>
    </row>
    <row r="19" spans="1:13" ht="25.5" customHeight="1" x14ac:dyDescent="0.25">
      <c r="A19" s="35">
        <v>4100</v>
      </c>
      <c r="B19" s="36" t="s">
        <v>372</v>
      </c>
      <c r="C19" s="35" t="s">
        <v>371</v>
      </c>
      <c r="D19" s="37">
        <f>SUM(D21,D26,D29)</f>
        <v>0</v>
      </c>
      <c r="E19" s="37">
        <f>SUM(E21,E26,E29)</f>
        <v>0</v>
      </c>
      <c r="F19" s="37" t="s">
        <v>27</v>
      </c>
      <c r="G19" s="37">
        <f>SUM(G21,G26,G29)</f>
        <v>97419487</v>
      </c>
      <c r="H19" s="37">
        <f>SUM(H21,H26,H29)</f>
        <v>97419487</v>
      </c>
      <c r="I19" s="37" t="s">
        <v>27</v>
      </c>
      <c r="J19" s="37">
        <f>SUM(J21,J26,J29)</f>
        <v>59828807</v>
      </c>
      <c r="K19" s="37">
        <f>SUM(K21,K26,K29)</f>
        <v>59828807</v>
      </c>
      <c r="L19" s="38" t="s">
        <v>27</v>
      </c>
      <c r="M19" s="39">
        <f>+J19*100/G19</f>
        <v>61.413592744539912</v>
      </c>
    </row>
    <row r="20" spans="1:13" ht="15" customHeight="1" x14ac:dyDescent="0.25">
      <c r="A20" s="35"/>
      <c r="B20" s="36" t="s">
        <v>369</v>
      </c>
      <c r="C20" s="35"/>
      <c r="D20" s="35"/>
      <c r="E20" s="35"/>
      <c r="F20" s="35"/>
      <c r="G20" s="35"/>
      <c r="H20" s="35"/>
      <c r="I20" s="35"/>
      <c r="J20" s="35"/>
      <c r="K20" s="35"/>
      <c r="L20" s="62"/>
      <c r="M20" s="39"/>
    </row>
    <row r="21" spans="1:13" ht="38.25" customHeight="1" x14ac:dyDescent="0.25">
      <c r="A21" s="35">
        <v>4110</v>
      </c>
      <c r="B21" s="36" t="s">
        <v>373</v>
      </c>
      <c r="C21" s="35" t="s">
        <v>371</v>
      </c>
      <c r="D21" s="37">
        <f>SUM(D23:D25)</f>
        <v>0</v>
      </c>
      <c r="E21" s="37">
        <f>SUM(E23:E25)</f>
        <v>0</v>
      </c>
      <c r="F21" s="37" t="s">
        <v>27</v>
      </c>
      <c r="G21" s="37">
        <f>SUM(G23:G25)</f>
        <v>97419487</v>
      </c>
      <c r="H21" s="37">
        <f>SUM(H23:H25)</f>
        <v>97419487</v>
      </c>
      <c r="I21" s="37" t="s">
        <v>27</v>
      </c>
      <c r="J21" s="37">
        <f>SUM(J23:J25)</f>
        <v>59828807</v>
      </c>
      <c r="K21" s="37">
        <f>SUM(K23:K25)</f>
        <v>59828807</v>
      </c>
      <c r="L21" s="38" t="s">
        <v>27</v>
      </c>
      <c r="M21" s="39">
        <f>+J21*100/G21</f>
        <v>61.413592744539912</v>
      </c>
    </row>
    <row r="22" spans="1:13" ht="15" customHeight="1" x14ac:dyDescent="0.25">
      <c r="A22" s="35"/>
      <c r="B22" s="36" t="s">
        <v>172</v>
      </c>
      <c r="C22" s="35"/>
      <c r="D22" s="35"/>
      <c r="E22" s="35"/>
      <c r="F22" s="35"/>
      <c r="G22" s="35"/>
      <c r="H22" s="35"/>
      <c r="I22" s="35"/>
      <c r="J22" s="35"/>
      <c r="K22" s="35"/>
      <c r="L22" s="62"/>
      <c r="M22" s="39"/>
    </row>
    <row r="23" spans="1:13" ht="25.5" customHeight="1" x14ac:dyDescent="0.25">
      <c r="A23" s="35">
        <v>4111</v>
      </c>
      <c r="B23" s="36" t="s">
        <v>374</v>
      </c>
      <c r="C23" s="35" t="s">
        <v>375</v>
      </c>
      <c r="D23" s="37">
        <f>SUM(E23,F23)</f>
        <v>0</v>
      </c>
      <c r="E23" s="37">
        <v>0</v>
      </c>
      <c r="F23" s="37" t="s">
        <v>27</v>
      </c>
      <c r="G23" s="37">
        <f>SUM(H23,I23)</f>
        <v>97419487</v>
      </c>
      <c r="H23" s="37">
        <v>97419487</v>
      </c>
      <c r="I23" s="37" t="s">
        <v>27</v>
      </c>
      <c r="J23" s="37">
        <f>SUM(K23,L23)</f>
        <v>59828807</v>
      </c>
      <c r="K23" s="37">
        <v>59828807</v>
      </c>
      <c r="L23" s="38" t="s">
        <v>27</v>
      </c>
      <c r="M23" s="39">
        <f t="shared" ref="M23:M32" si="2">+J23*100/G23</f>
        <v>61.413592744539912</v>
      </c>
    </row>
    <row r="24" spans="1:13" ht="25.5" hidden="1" customHeight="1" x14ac:dyDescent="0.25">
      <c r="A24" s="35">
        <v>4112</v>
      </c>
      <c r="B24" s="36" t="s">
        <v>376</v>
      </c>
      <c r="C24" s="35" t="s">
        <v>377</v>
      </c>
      <c r="D24" s="37">
        <f>SUM(E24,F24)</f>
        <v>0</v>
      </c>
      <c r="E24" s="37">
        <v>0</v>
      </c>
      <c r="F24" s="37" t="s">
        <v>27</v>
      </c>
      <c r="G24" s="37">
        <f>SUM(H24,I24)</f>
        <v>0</v>
      </c>
      <c r="H24" s="37">
        <v>0</v>
      </c>
      <c r="I24" s="37" t="s">
        <v>27</v>
      </c>
      <c r="J24" s="37">
        <f>SUM(K24,L24)</f>
        <v>0</v>
      </c>
      <c r="K24" s="37">
        <v>0</v>
      </c>
      <c r="L24" s="38" t="s">
        <v>27</v>
      </c>
      <c r="M24" s="39" t="e">
        <f t="shared" si="2"/>
        <v>#DIV/0!</v>
      </c>
    </row>
    <row r="25" spans="1:13" ht="15" hidden="1" customHeight="1" x14ac:dyDescent="0.25">
      <c r="A25" s="35">
        <v>4114</v>
      </c>
      <c r="B25" s="36" t="s">
        <v>378</v>
      </c>
      <c r="C25" s="35" t="s">
        <v>379</v>
      </c>
      <c r="D25" s="37">
        <f>SUM(E25,F25)</f>
        <v>0</v>
      </c>
      <c r="E25" s="37">
        <v>0</v>
      </c>
      <c r="F25" s="37" t="s">
        <v>27</v>
      </c>
      <c r="G25" s="37">
        <f>SUM(H25,I25)</f>
        <v>0</v>
      </c>
      <c r="H25" s="37">
        <v>0</v>
      </c>
      <c r="I25" s="37" t="s">
        <v>27</v>
      </c>
      <c r="J25" s="37">
        <f>SUM(K25,L25)</f>
        <v>0</v>
      </c>
      <c r="K25" s="37">
        <v>0</v>
      </c>
      <c r="L25" s="38" t="s">
        <v>27</v>
      </c>
      <c r="M25" s="39" t="e">
        <f t="shared" si="2"/>
        <v>#DIV/0!</v>
      </c>
    </row>
    <row r="26" spans="1:13" ht="25.5" hidden="1" customHeight="1" x14ac:dyDescent="0.25">
      <c r="A26" s="35">
        <v>4120</v>
      </c>
      <c r="B26" s="36" t="s">
        <v>380</v>
      </c>
      <c r="C26" s="35" t="s">
        <v>371</v>
      </c>
      <c r="D26" s="37">
        <f>SUM(D28)</f>
        <v>0</v>
      </c>
      <c r="E26" s="37">
        <f>SUM(E28)</f>
        <v>0</v>
      </c>
      <c r="F26" s="37" t="s">
        <v>27</v>
      </c>
      <c r="G26" s="37">
        <f>SUM(G28)</f>
        <v>0</v>
      </c>
      <c r="H26" s="37">
        <f>SUM(H28)</f>
        <v>0</v>
      </c>
      <c r="I26" s="37" t="s">
        <v>27</v>
      </c>
      <c r="J26" s="37">
        <f>SUM(J28)</f>
        <v>0</v>
      </c>
      <c r="K26" s="37">
        <f>SUM(K28)</f>
        <v>0</v>
      </c>
      <c r="L26" s="38" t="s">
        <v>27</v>
      </c>
      <c r="M26" s="39" t="e">
        <f t="shared" si="2"/>
        <v>#DIV/0!</v>
      </c>
    </row>
    <row r="27" spans="1:13" ht="15" hidden="1" customHeight="1" x14ac:dyDescent="0.25">
      <c r="A27" s="35"/>
      <c r="B27" s="36" t="s">
        <v>172</v>
      </c>
      <c r="C27" s="35"/>
      <c r="D27" s="35"/>
      <c r="E27" s="35"/>
      <c r="F27" s="35"/>
      <c r="G27" s="35"/>
      <c r="H27" s="35"/>
      <c r="I27" s="35"/>
      <c r="J27" s="35"/>
      <c r="K27" s="35"/>
      <c r="L27" s="62"/>
      <c r="M27" s="39" t="e">
        <f t="shared" si="2"/>
        <v>#DIV/0!</v>
      </c>
    </row>
    <row r="28" spans="1:13" ht="25.5" hidden="1" customHeight="1" x14ac:dyDescent="0.25">
      <c r="A28" s="35">
        <v>4121</v>
      </c>
      <c r="B28" s="36" t="s">
        <v>381</v>
      </c>
      <c r="C28" s="35" t="s">
        <v>382</v>
      </c>
      <c r="D28" s="37">
        <f>SUM(E28,F28)</f>
        <v>0</v>
      </c>
      <c r="E28" s="37">
        <v>0</v>
      </c>
      <c r="F28" s="37" t="s">
        <v>27</v>
      </c>
      <c r="G28" s="37">
        <f>SUM(H28,I28)</f>
        <v>0</v>
      </c>
      <c r="H28" s="37">
        <v>0</v>
      </c>
      <c r="I28" s="37" t="s">
        <v>27</v>
      </c>
      <c r="J28" s="37">
        <f>SUM(K28,L28)</f>
        <v>0</v>
      </c>
      <c r="K28" s="37">
        <v>0</v>
      </c>
      <c r="L28" s="38" t="s">
        <v>27</v>
      </c>
      <c r="M28" s="39" t="e">
        <f t="shared" si="2"/>
        <v>#DIV/0!</v>
      </c>
    </row>
    <row r="29" spans="1:13" ht="25.5" hidden="1" customHeight="1" x14ac:dyDescent="0.25">
      <c r="A29" s="35">
        <v>4130</v>
      </c>
      <c r="B29" s="36" t="s">
        <v>383</v>
      </c>
      <c r="C29" s="35" t="s">
        <v>371</v>
      </c>
      <c r="D29" s="37">
        <f>SUM(D31)</f>
        <v>0</v>
      </c>
      <c r="E29" s="37">
        <f>SUM(E31)</f>
        <v>0</v>
      </c>
      <c r="F29" s="37" t="s">
        <v>27</v>
      </c>
      <c r="G29" s="37">
        <f>SUM(G31)</f>
        <v>0</v>
      </c>
      <c r="H29" s="37">
        <f>SUM(H31)</f>
        <v>0</v>
      </c>
      <c r="I29" s="37" t="s">
        <v>27</v>
      </c>
      <c r="J29" s="37">
        <f>SUM(J31)</f>
        <v>0</v>
      </c>
      <c r="K29" s="37">
        <f>SUM(K31)</f>
        <v>0</v>
      </c>
      <c r="L29" s="38" t="s">
        <v>27</v>
      </c>
      <c r="M29" s="39" t="e">
        <f t="shared" si="2"/>
        <v>#DIV/0!</v>
      </c>
    </row>
    <row r="30" spans="1:13" ht="15" hidden="1" customHeight="1" x14ac:dyDescent="0.25">
      <c r="A30" s="35"/>
      <c r="B30" s="36" t="s">
        <v>172</v>
      </c>
      <c r="C30" s="35"/>
      <c r="D30" s="35"/>
      <c r="E30" s="35"/>
      <c r="F30" s="35"/>
      <c r="G30" s="35"/>
      <c r="H30" s="35"/>
      <c r="I30" s="35"/>
      <c r="J30" s="35"/>
      <c r="K30" s="35"/>
      <c r="L30" s="62"/>
      <c r="M30" s="39" t="e">
        <f t="shared" si="2"/>
        <v>#DIV/0!</v>
      </c>
    </row>
    <row r="31" spans="1:13" ht="15" hidden="1" customHeight="1" x14ac:dyDescent="0.25">
      <c r="A31" s="35">
        <v>4131</v>
      </c>
      <c r="B31" s="36" t="s">
        <v>384</v>
      </c>
      <c r="C31" s="35" t="s">
        <v>385</v>
      </c>
      <c r="D31" s="37">
        <f>SUM(E31,F31)</f>
        <v>0</v>
      </c>
      <c r="E31" s="37">
        <v>0</v>
      </c>
      <c r="F31" s="37" t="s">
        <v>27</v>
      </c>
      <c r="G31" s="37">
        <f>SUM(H31,I31)</f>
        <v>0</v>
      </c>
      <c r="H31" s="37">
        <v>0</v>
      </c>
      <c r="I31" s="37" t="s">
        <v>27</v>
      </c>
      <c r="J31" s="37">
        <f>SUM(K31,L31)</f>
        <v>0</v>
      </c>
      <c r="K31" s="37">
        <v>0</v>
      </c>
      <c r="L31" s="38" t="s">
        <v>27</v>
      </c>
      <c r="M31" s="39" t="e">
        <f t="shared" si="2"/>
        <v>#DIV/0!</v>
      </c>
    </row>
    <row r="32" spans="1:13" ht="51" customHeight="1" x14ac:dyDescent="0.25">
      <c r="A32" s="35">
        <v>4200</v>
      </c>
      <c r="B32" s="36" t="s">
        <v>386</v>
      </c>
      <c r="C32" s="35" t="s">
        <v>371</v>
      </c>
      <c r="D32" s="37">
        <f>SUM(D34,D43,D48,D58,D61,D65)</f>
        <v>0</v>
      </c>
      <c r="E32" s="37">
        <f>SUM(E34,E43,E48,E58,E61,E65)</f>
        <v>0</v>
      </c>
      <c r="F32" s="37" t="s">
        <v>27</v>
      </c>
      <c r="G32" s="37">
        <f>SUM(G34,G43,G48,G58,G61,G65)</f>
        <v>75412049</v>
      </c>
      <c r="H32" s="37">
        <f>SUM(H34,H43,H48,H58,H61,H65)</f>
        <v>75412049</v>
      </c>
      <c r="I32" s="37" t="s">
        <v>27</v>
      </c>
      <c r="J32" s="37">
        <f>SUM(J34,J43,J48,J58,J61,J65)</f>
        <v>53180630.600000001</v>
      </c>
      <c r="K32" s="37">
        <f>SUM(K34,K43,K48,K58,K61,K65)</f>
        <v>53180630.600000001</v>
      </c>
      <c r="L32" s="38" t="s">
        <v>27</v>
      </c>
      <c r="M32" s="39">
        <f t="shared" si="2"/>
        <v>70.520071136112477</v>
      </c>
    </row>
    <row r="33" spans="1:13" ht="15" customHeight="1" x14ac:dyDescent="0.25">
      <c r="A33" s="35"/>
      <c r="B33" s="36" t="s">
        <v>369</v>
      </c>
      <c r="C33" s="35"/>
      <c r="D33" s="35"/>
      <c r="E33" s="35"/>
      <c r="F33" s="35"/>
      <c r="G33" s="35"/>
      <c r="H33" s="35"/>
      <c r="I33" s="35"/>
      <c r="J33" s="35"/>
      <c r="K33" s="35"/>
      <c r="L33" s="62"/>
      <c r="M33" s="39"/>
    </row>
    <row r="34" spans="1:13" ht="38.25" customHeight="1" x14ac:dyDescent="0.25">
      <c r="A34" s="35">
        <v>4210</v>
      </c>
      <c r="B34" s="36" t="s">
        <v>387</v>
      </c>
      <c r="C34" s="35" t="s">
        <v>371</v>
      </c>
      <c r="D34" s="37">
        <f>SUM(D36:D42)</f>
        <v>0</v>
      </c>
      <c r="E34" s="37">
        <f>SUM(E36:E42)</f>
        <v>0</v>
      </c>
      <c r="F34" s="37" t="s">
        <v>27</v>
      </c>
      <c r="G34" s="37">
        <f>SUM(G36:G42)</f>
        <v>12338221</v>
      </c>
      <c r="H34" s="37">
        <f>SUM(H36:H42)</f>
        <v>12338221</v>
      </c>
      <c r="I34" s="37" t="s">
        <v>27</v>
      </c>
      <c r="J34" s="37">
        <f>SUM(J36:J42)</f>
        <v>7170563.7000000011</v>
      </c>
      <c r="K34" s="37">
        <f>SUM(K36:K42)</f>
        <v>7170563.7000000011</v>
      </c>
      <c r="L34" s="38" t="s">
        <v>27</v>
      </c>
      <c r="M34" s="39">
        <f>+J34*100/G34</f>
        <v>58.116674194764393</v>
      </c>
    </row>
    <row r="35" spans="1:13" ht="15" customHeight="1" x14ac:dyDescent="0.25">
      <c r="A35" s="35"/>
      <c r="B35" s="36" t="s">
        <v>172</v>
      </c>
      <c r="C35" s="35"/>
      <c r="D35" s="35"/>
      <c r="E35" s="35"/>
      <c r="F35" s="35"/>
      <c r="G35" s="35"/>
      <c r="H35" s="35"/>
      <c r="I35" s="35"/>
      <c r="J35" s="35"/>
      <c r="K35" s="35"/>
      <c r="L35" s="62"/>
      <c r="M35" s="39"/>
    </row>
    <row r="36" spans="1:13" ht="25.5" hidden="1" customHeight="1" x14ac:dyDescent="0.25">
      <c r="A36" s="35">
        <v>4211</v>
      </c>
      <c r="B36" s="36" t="s">
        <v>388</v>
      </c>
      <c r="C36" s="35" t="s">
        <v>389</v>
      </c>
      <c r="D36" s="37">
        <f t="shared" ref="D36:D42" si="3">SUM(E36,F36)</f>
        <v>0</v>
      </c>
      <c r="E36" s="37">
        <v>0</v>
      </c>
      <c r="F36" s="37" t="s">
        <v>27</v>
      </c>
      <c r="G36" s="37">
        <f t="shared" ref="G36:G42" si="4">SUM(H36,I36)</f>
        <v>0</v>
      </c>
      <c r="H36" s="37">
        <v>0</v>
      </c>
      <c r="I36" s="37" t="s">
        <v>27</v>
      </c>
      <c r="J36" s="37">
        <f t="shared" ref="J36:J42" si="5">SUM(K36,L36)</f>
        <v>0</v>
      </c>
      <c r="K36" s="37">
        <v>0</v>
      </c>
      <c r="L36" s="38" t="s">
        <v>27</v>
      </c>
      <c r="M36" s="39" t="e">
        <f t="shared" ref="M36:M43" si="6">+J36*100/G36</f>
        <v>#DIV/0!</v>
      </c>
    </row>
    <row r="37" spans="1:13" ht="15" customHeight="1" x14ac:dyDescent="0.25">
      <c r="A37" s="35">
        <v>4212</v>
      </c>
      <c r="B37" s="36" t="s">
        <v>390</v>
      </c>
      <c r="C37" s="35" t="s">
        <v>391</v>
      </c>
      <c r="D37" s="37">
        <f t="shared" si="3"/>
        <v>0</v>
      </c>
      <c r="E37" s="37">
        <v>0</v>
      </c>
      <c r="F37" s="37" t="s">
        <v>27</v>
      </c>
      <c r="G37" s="37">
        <f t="shared" si="4"/>
        <v>9323000</v>
      </c>
      <c r="H37" s="37">
        <v>9323000</v>
      </c>
      <c r="I37" s="37" t="s">
        <v>27</v>
      </c>
      <c r="J37" s="37">
        <f t="shared" si="5"/>
        <v>6022364.9000000004</v>
      </c>
      <c r="K37" s="37">
        <v>6022364.9000000004</v>
      </c>
      <c r="L37" s="38" t="s">
        <v>27</v>
      </c>
      <c r="M37" s="39">
        <f t="shared" si="6"/>
        <v>64.596856162179563</v>
      </c>
    </row>
    <row r="38" spans="1:13" ht="15" customHeight="1" x14ac:dyDescent="0.25">
      <c r="A38" s="35">
        <v>4213</v>
      </c>
      <c r="B38" s="36" t="s">
        <v>392</v>
      </c>
      <c r="C38" s="35" t="s">
        <v>393</v>
      </c>
      <c r="D38" s="37">
        <f t="shared" si="3"/>
        <v>0</v>
      </c>
      <c r="E38" s="37">
        <v>0</v>
      </c>
      <c r="F38" s="37" t="s">
        <v>27</v>
      </c>
      <c r="G38" s="37">
        <f t="shared" si="4"/>
        <v>1365221</v>
      </c>
      <c r="H38" s="37">
        <v>1365221</v>
      </c>
      <c r="I38" s="37" t="s">
        <v>27</v>
      </c>
      <c r="J38" s="37">
        <f t="shared" si="5"/>
        <v>10394.4</v>
      </c>
      <c r="K38" s="37">
        <v>10394.4</v>
      </c>
      <c r="L38" s="38" t="s">
        <v>27</v>
      </c>
      <c r="M38" s="39">
        <f t="shared" si="6"/>
        <v>0.76137123586584154</v>
      </c>
    </row>
    <row r="39" spans="1:13" ht="15" customHeight="1" x14ac:dyDescent="0.25">
      <c r="A39" s="35">
        <v>4214</v>
      </c>
      <c r="B39" s="36" t="s">
        <v>394</v>
      </c>
      <c r="C39" s="35" t="s">
        <v>395</v>
      </c>
      <c r="D39" s="37">
        <f t="shared" si="3"/>
        <v>0</v>
      </c>
      <c r="E39" s="37">
        <v>0</v>
      </c>
      <c r="F39" s="37" t="s">
        <v>27</v>
      </c>
      <c r="G39" s="37">
        <f t="shared" si="4"/>
        <v>1200000</v>
      </c>
      <c r="H39" s="37">
        <v>1200000</v>
      </c>
      <c r="I39" s="37" t="s">
        <v>27</v>
      </c>
      <c r="J39" s="37">
        <f t="shared" si="5"/>
        <v>809804.4</v>
      </c>
      <c r="K39" s="37">
        <v>809804.4</v>
      </c>
      <c r="L39" s="38" t="s">
        <v>27</v>
      </c>
      <c r="M39" s="39">
        <f t="shared" si="6"/>
        <v>67.483699999999999</v>
      </c>
    </row>
    <row r="40" spans="1:13" ht="15" customHeight="1" x14ac:dyDescent="0.25">
      <c r="A40" s="35">
        <v>4215</v>
      </c>
      <c r="B40" s="36" t="s">
        <v>396</v>
      </c>
      <c r="C40" s="35" t="s">
        <v>397</v>
      </c>
      <c r="D40" s="37">
        <f t="shared" si="3"/>
        <v>0</v>
      </c>
      <c r="E40" s="37">
        <v>0</v>
      </c>
      <c r="F40" s="37" t="s">
        <v>27</v>
      </c>
      <c r="G40" s="37">
        <f t="shared" si="4"/>
        <v>450000</v>
      </c>
      <c r="H40" s="37">
        <v>450000</v>
      </c>
      <c r="I40" s="37" t="s">
        <v>27</v>
      </c>
      <c r="J40" s="37">
        <f t="shared" si="5"/>
        <v>328000</v>
      </c>
      <c r="K40" s="37">
        <v>328000</v>
      </c>
      <c r="L40" s="38" t="s">
        <v>27</v>
      </c>
      <c r="M40" s="39">
        <f t="shared" si="6"/>
        <v>72.888888888888886</v>
      </c>
    </row>
    <row r="41" spans="1:13" ht="25.5" hidden="1" customHeight="1" x14ac:dyDescent="0.25">
      <c r="A41" s="35">
        <v>4216</v>
      </c>
      <c r="B41" s="36" t="s">
        <v>398</v>
      </c>
      <c r="C41" s="35" t="s">
        <v>399</v>
      </c>
      <c r="D41" s="37">
        <f t="shared" si="3"/>
        <v>0</v>
      </c>
      <c r="E41" s="37">
        <v>0</v>
      </c>
      <c r="F41" s="37" t="s">
        <v>27</v>
      </c>
      <c r="G41" s="37">
        <f t="shared" si="4"/>
        <v>0</v>
      </c>
      <c r="H41" s="37">
        <v>0</v>
      </c>
      <c r="I41" s="37" t="s">
        <v>27</v>
      </c>
      <c r="J41" s="37">
        <f t="shared" si="5"/>
        <v>0</v>
      </c>
      <c r="K41" s="37">
        <v>0</v>
      </c>
      <c r="L41" s="38" t="s">
        <v>27</v>
      </c>
      <c r="M41" s="39" t="e">
        <f t="shared" si="6"/>
        <v>#DIV/0!</v>
      </c>
    </row>
    <row r="42" spans="1:13" ht="15" hidden="1" customHeight="1" x14ac:dyDescent="0.25">
      <c r="A42" s="35">
        <v>4217</v>
      </c>
      <c r="B42" s="36" t="s">
        <v>400</v>
      </c>
      <c r="C42" s="35" t="s">
        <v>401</v>
      </c>
      <c r="D42" s="37">
        <f t="shared" si="3"/>
        <v>0</v>
      </c>
      <c r="E42" s="37">
        <v>0</v>
      </c>
      <c r="F42" s="37" t="s">
        <v>27</v>
      </c>
      <c r="G42" s="37">
        <f t="shared" si="4"/>
        <v>0</v>
      </c>
      <c r="H42" s="37">
        <v>0</v>
      </c>
      <c r="I42" s="37" t="s">
        <v>27</v>
      </c>
      <c r="J42" s="37">
        <f t="shared" si="5"/>
        <v>0</v>
      </c>
      <c r="K42" s="37">
        <v>0</v>
      </c>
      <c r="L42" s="38" t="s">
        <v>27</v>
      </c>
      <c r="M42" s="39" t="e">
        <f t="shared" si="6"/>
        <v>#DIV/0!</v>
      </c>
    </row>
    <row r="43" spans="1:13" ht="38.25" customHeight="1" x14ac:dyDescent="0.25">
      <c r="A43" s="35">
        <v>4220</v>
      </c>
      <c r="B43" s="36" t="s">
        <v>402</v>
      </c>
      <c r="C43" s="35" t="s">
        <v>371</v>
      </c>
      <c r="D43" s="37">
        <f>SUM(D45:D47)</f>
        <v>0</v>
      </c>
      <c r="E43" s="37">
        <f>SUM(E45:E47)</f>
        <v>0</v>
      </c>
      <c r="F43" s="37" t="s">
        <v>27</v>
      </c>
      <c r="G43" s="37">
        <f>SUM(G45:G47)</f>
        <v>500000</v>
      </c>
      <c r="H43" s="37">
        <f>SUM(H45:H47)</f>
        <v>500000</v>
      </c>
      <c r="I43" s="37" t="s">
        <v>27</v>
      </c>
      <c r="J43" s="37">
        <f>SUM(J45:J47)</f>
        <v>238800</v>
      </c>
      <c r="K43" s="37">
        <f>SUM(K45:K47)</f>
        <v>238800</v>
      </c>
      <c r="L43" s="38" t="s">
        <v>27</v>
      </c>
      <c r="M43" s="39">
        <f t="shared" si="6"/>
        <v>47.76</v>
      </c>
    </row>
    <row r="44" spans="1:13" ht="15" customHeight="1" x14ac:dyDescent="0.25">
      <c r="A44" s="35"/>
      <c r="B44" s="36" t="s">
        <v>172</v>
      </c>
      <c r="C44" s="35"/>
      <c r="D44" s="35"/>
      <c r="E44" s="35"/>
      <c r="F44" s="35"/>
      <c r="G44" s="35"/>
      <c r="H44" s="35"/>
      <c r="I44" s="35"/>
      <c r="J44" s="35"/>
      <c r="K44" s="35"/>
      <c r="L44" s="62"/>
      <c r="M44" s="39"/>
    </row>
    <row r="45" spans="1:13" ht="15" customHeight="1" x14ac:dyDescent="0.25">
      <c r="A45" s="35">
        <v>4221</v>
      </c>
      <c r="B45" s="36" t="s">
        <v>403</v>
      </c>
      <c r="C45" s="35" t="s">
        <v>404</v>
      </c>
      <c r="D45" s="37">
        <f>SUM(E45,F45)</f>
        <v>0</v>
      </c>
      <c r="E45" s="37">
        <v>0</v>
      </c>
      <c r="F45" s="37" t="s">
        <v>27</v>
      </c>
      <c r="G45" s="37">
        <f>SUM(H45,I45)</f>
        <v>500000</v>
      </c>
      <c r="H45" s="37">
        <v>500000</v>
      </c>
      <c r="I45" s="37" t="s">
        <v>27</v>
      </c>
      <c r="J45" s="37">
        <f>SUM(K45,L45)</f>
        <v>238800</v>
      </c>
      <c r="K45" s="37">
        <v>238800</v>
      </c>
      <c r="L45" s="38" t="s">
        <v>27</v>
      </c>
      <c r="M45" s="39">
        <f>+J45*100/G45</f>
        <v>47.76</v>
      </c>
    </row>
    <row r="46" spans="1:13" ht="25.5" hidden="1" customHeight="1" x14ac:dyDescent="0.25">
      <c r="A46" s="35">
        <v>4222</v>
      </c>
      <c r="B46" s="36" t="s">
        <v>405</v>
      </c>
      <c r="C46" s="35" t="s">
        <v>406</v>
      </c>
      <c r="D46" s="37">
        <f>SUM(E46,F46)</f>
        <v>0</v>
      </c>
      <c r="E46" s="37">
        <v>0</v>
      </c>
      <c r="F46" s="37" t="s">
        <v>27</v>
      </c>
      <c r="G46" s="37">
        <f>SUM(H46,I46)</f>
        <v>0</v>
      </c>
      <c r="H46" s="37">
        <v>0</v>
      </c>
      <c r="I46" s="37" t="s">
        <v>27</v>
      </c>
      <c r="J46" s="37">
        <f>SUM(K46,L46)</f>
        <v>0</v>
      </c>
      <c r="K46" s="37">
        <v>0</v>
      </c>
      <c r="L46" s="38" t="s">
        <v>27</v>
      </c>
      <c r="M46" s="39" t="e">
        <f>+J46*100/G46</f>
        <v>#DIV/0!</v>
      </c>
    </row>
    <row r="47" spans="1:13" ht="15" hidden="1" customHeight="1" x14ac:dyDescent="0.25">
      <c r="A47" s="35">
        <v>4223</v>
      </c>
      <c r="B47" s="36" t="s">
        <v>407</v>
      </c>
      <c r="C47" s="35" t="s">
        <v>408</v>
      </c>
      <c r="D47" s="37">
        <f>SUM(E47,F47)</f>
        <v>0</v>
      </c>
      <c r="E47" s="37">
        <v>0</v>
      </c>
      <c r="F47" s="37" t="s">
        <v>27</v>
      </c>
      <c r="G47" s="37">
        <f>SUM(H47,I47)</f>
        <v>0</v>
      </c>
      <c r="H47" s="37">
        <v>0</v>
      </c>
      <c r="I47" s="37" t="s">
        <v>27</v>
      </c>
      <c r="J47" s="37">
        <f>SUM(K47,L47)</f>
        <v>0</v>
      </c>
      <c r="K47" s="37">
        <v>0</v>
      </c>
      <c r="L47" s="38" t="s">
        <v>27</v>
      </c>
      <c r="M47" s="39" t="e">
        <f>+J47*100/G47</f>
        <v>#DIV/0!</v>
      </c>
    </row>
    <row r="48" spans="1:13" ht="51" customHeight="1" x14ac:dyDescent="0.25">
      <c r="A48" s="35">
        <v>4230</v>
      </c>
      <c r="B48" s="36" t="s">
        <v>409</v>
      </c>
      <c r="C48" s="35" t="s">
        <v>27</v>
      </c>
      <c r="D48" s="37">
        <f>SUM(D50:D57)</f>
        <v>0</v>
      </c>
      <c r="E48" s="37">
        <f>SUM(E50:E57)</f>
        <v>0</v>
      </c>
      <c r="F48" s="37" t="s">
        <v>27</v>
      </c>
      <c r="G48" s="37">
        <f>SUM(G50:G57)</f>
        <v>14157447</v>
      </c>
      <c r="H48" s="37">
        <f>SUM(H50:H57)</f>
        <v>14157447</v>
      </c>
      <c r="I48" s="37" t="s">
        <v>27</v>
      </c>
      <c r="J48" s="37">
        <f>SUM(J50:J57)</f>
        <v>9486799</v>
      </c>
      <c r="K48" s="37">
        <f>SUM(K50:K57)</f>
        <v>9486799</v>
      </c>
      <c r="L48" s="38" t="s">
        <v>27</v>
      </c>
      <c r="M48" s="39">
        <f>+J48*100/G48</f>
        <v>67.009249619652465</v>
      </c>
    </row>
    <row r="49" spans="1:13" ht="15" customHeight="1" x14ac:dyDescent="0.25">
      <c r="A49" s="35"/>
      <c r="B49" s="36" t="s">
        <v>172</v>
      </c>
      <c r="C49" s="35"/>
      <c r="D49" s="35"/>
      <c r="E49" s="35"/>
      <c r="F49" s="35"/>
      <c r="G49" s="35"/>
      <c r="H49" s="35"/>
      <c r="I49" s="35"/>
      <c r="J49" s="35"/>
      <c r="K49" s="35"/>
      <c r="L49" s="62"/>
      <c r="M49" s="39"/>
    </row>
    <row r="50" spans="1:13" ht="15" hidden="1" customHeight="1" x14ac:dyDescent="0.25">
      <c r="A50" s="35">
        <v>4231</v>
      </c>
      <c r="B50" s="36" t="s">
        <v>410</v>
      </c>
      <c r="C50" s="35" t="s">
        <v>411</v>
      </c>
      <c r="D50" s="37">
        <f t="shared" ref="D50:D57" si="7">SUM(E50,F50)</f>
        <v>0</v>
      </c>
      <c r="E50" s="37">
        <v>0</v>
      </c>
      <c r="F50" s="37" t="s">
        <v>27</v>
      </c>
      <c r="G50" s="37">
        <f t="shared" ref="G50:G57" si="8">SUM(H50,I50)</f>
        <v>0</v>
      </c>
      <c r="H50" s="37">
        <v>0</v>
      </c>
      <c r="I50" s="37" t="s">
        <v>27</v>
      </c>
      <c r="J50" s="37">
        <f t="shared" ref="J50:J57" si="9">SUM(K50,L50)</f>
        <v>0</v>
      </c>
      <c r="K50" s="37">
        <v>0</v>
      </c>
      <c r="L50" s="38" t="s">
        <v>27</v>
      </c>
      <c r="M50" s="39" t="e">
        <f t="shared" ref="M50:M58" si="10">+J50*100/G50</f>
        <v>#DIV/0!</v>
      </c>
    </row>
    <row r="51" spans="1:13" ht="15" customHeight="1" x14ac:dyDescent="0.25">
      <c r="A51" s="35">
        <v>4232</v>
      </c>
      <c r="B51" s="36" t="s">
        <v>412</v>
      </c>
      <c r="C51" s="35" t="s">
        <v>413</v>
      </c>
      <c r="D51" s="37">
        <f t="shared" si="7"/>
        <v>0</v>
      </c>
      <c r="E51" s="37">
        <v>0</v>
      </c>
      <c r="F51" s="37" t="s">
        <v>27</v>
      </c>
      <c r="G51" s="37">
        <f t="shared" si="8"/>
        <v>1194000</v>
      </c>
      <c r="H51" s="37">
        <v>1194000</v>
      </c>
      <c r="I51" s="37" t="s">
        <v>27</v>
      </c>
      <c r="J51" s="37">
        <f t="shared" si="9"/>
        <v>878000</v>
      </c>
      <c r="K51" s="37">
        <v>878000</v>
      </c>
      <c r="L51" s="38" t="s">
        <v>27</v>
      </c>
      <c r="M51" s="39">
        <f t="shared" si="10"/>
        <v>73.534338358458967</v>
      </c>
    </row>
    <row r="52" spans="1:13" ht="25.5" hidden="1" customHeight="1" x14ac:dyDescent="0.25">
      <c r="A52" s="35">
        <v>4233</v>
      </c>
      <c r="B52" s="36" t="s">
        <v>414</v>
      </c>
      <c r="C52" s="35" t="s">
        <v>415</v>
      </c>
      <c r="D52" s="37">
        <f t="shared" si="7"/>
        <v>0</v>
      </c>
      <c r="E52" s="37">
        <v>0</v>
      </c>
      <c r="F52" s="37" t="s">
        <v>27</v>
      </c>
      <c r="G52" s="37">
        <f t="shared" si="8"/>
        <v>0</v>
      </c>
      <c r="H52" s="37">
        <v>0</v>
      </c>
      <c r="I52" s="37" t="s">
        <v>27</v>
      </c>
      <c r="J52" s="37">
        <f t="shared" si="9"/>
        <v>0</v>
      </c>
      <c r="K52" s="37">
        <v>0</v>
      </c>
      <c r="L52" s="38" t="s">
        <v>27</v>
      </c>
      <c r="M52" s="39" t="e">
        <f t="shared" si="10"/>
        <v>#DIV/0!</v>
      </c>
    </row>
    <row r="53" spans="1:13" ht="15" customHeight="1" x14ac:dyDescent="0.25">
      <c r="A53" s="35">
        <v>4234</v>
      </c>
      <c r="B53" s="36" t="s">
        <v>416</v>
      </c>
      <c r="C53" s="35" t="s">
        <v>417</v>
      </c>
      <c r="D53" s="37">
        <f t="shared" si="7"/>
        <v>0</v>
      </c>
      <c r="E53" s="37">
        <v>0</v>
      </c>
      <c r="F53" s="37" t="s">
        <v>27</v>
      </c>
      <c r="G53" s="37">
        <f t="shared" si="8"/>
        <v>700000</v>
      </c>
      <c r="H53" s="37">
        <v>700000</v>
      </c>
      <c r="I53" s="37" t="s">
        <v>27</v>
      </c>
      <c r="J53" s="37">
        <f t="shared" si="9"/>
        <v>588300</v>
      </c>
      <c r="K53" s="37">
        <v>588300</v>
      </c>
      <c r="L53" s="38" t="s">
        <v>27</v>
      </c>
      <c r="M53" s="39">
        <f t="shared" si="10"/>
        <v>84.042857142857144</v>
      </c>
    </row>
    <row r="54" spans="1:13" ht="15" hidden="1" customHeight="1" x14ac:dyDescent="0.25">
      <c r="A54" s="35">
        <v>4235</v>
      </c>
      <c r="B54" s="36" t="s">
        <v>418</v>
      </c>
      <c r="C54" s="35" t="s">
        <v>419</v>
      </c>
      <c r="D54" s="37">
        <f t="shared" si="7"/>
        <v>0</v>
      </c>
      <c r="E54" s="37">
        <v>0</v>
      </c>
      <c r="F54" s="37" t="s">
        <v>27</v>
      </c>
      <c r="G54" s="37">
        <f t="shared" si="8"/>
        <v>0</v>
      </c>
      <c r="H54" s="37">
        <v>0</v>
      </c>
      <c r="I54" s="37" t="s">
        <v>27</v>
      </c>
      <c r="J54" s="37">
        <f t="shared" si="9"/>
        <v>0</v>
      </c>
      <c r="K54" s="37">
        <v>0</v>
      </c>
      <c r="L54" s="38" t="s">
        <v>27</v>
      </c>
      <c r="M54" s="39" t="e">
        <f t="shared" si="10"/>
        <v>#DIV/0!</v>
      </c>
    </row>
    <row r="55" spans="1:13" ht="25.5" hidden="1" customHeight="1" x14ac:dyDescent="0.25">
      <c r="A55" s="35">
        <v>4236</v>
      </c>
      <c r="B55" s="36" t="s">
        <v>420</v>
      </c>
      <c r="C55" s="35" t="s">
        <v>421</v>
      </c>
      <c r="D55" s="37">
        <f t="shared" si="7"/>
        <v>0</v>
      </c>
      <c r="E55" s="37">
        <v>0</v>
      </c>
      <c r="F55" s="37" t="s">
        <v>27</v>
      </c>
      <c r="G55" s="37">
        <f t="shared" si="8"/>
        <v>0</v>
      </c>
      <c r="H55" s="37">
        <v>0</v>
      </c>
      <c r="I55" s="37" t="s">
        <v>27</v>
      </c>
      <c r="J55" s="37">
        <f t="shared" si="9"/>
        <v>0</v>
      </c>
      <c r="K55" s="37">
        <v>0</v>
      </c>
      <c r="L55" s="38" t="s">
        <v>27</v>
      </c>
      <c r="M55" s="39" t="e">
        <f t="shared" si="10"/>
        <v>#DIV/0!</v>
      </c>
    </row>
    <row r="56" spans="1:13" ht="15" customHeight="1" x14ac:dyDescent="0.25">
      <c r="A56" s="35">
        <v>4237</v>
      </c>
      <c r="B56" s="36" t="s">
        <v>422</v>
      </c>
      <c r="C56" s="35" t="s">
        <v>423</v>
      </c>
      <c r="D56" s="37">
        <f t="shared" si="7"/>
        <v>0</v>
      </c>
      <c r="E56" s="37">
        <v>0</v>
      </c>
      <c r="F56" s="37" t="s">
        <v>27</v>
      </c>
      <c r="G56" s="37">
        <f t="shared" si="8"/>
        <v>1500000</v>
      </c>
      <c r="H56" s="37">
        <v>1500000</v>
      </c>
      <c r="I56" s="37" t="s">
        <v>27</v>
      </c>
      <c r="J56" s="37">
        <f t="shared" si="9"/>
        <v>190600</v>
      </c>
      <c r="K56" s="37">
        <v>190600</v>
      </c>
      <c r="L56" s="38" t="s">
        <v>27</v>
      </c>
      <c r="M56" s="39">
        <f t="shared" si="10"/>
        <v>12.706666666666667</v>
      </c>
    </row>
    <row r="57" spans="1:13" ht="15" customHeight="1" x14ac:dyDescent="0.25">
      <c r="A57" s="35">
        <v>4238</v>
      </c>
      <c r="B57" s="36" t="s">
        <v>424</v>
      </c>
      <c r="C57" s="35" t="s">
        <v>425</v>
      </c>
      <c r="D57" s="37">
        <f t="shared" si="7"/>
        <v>0</v>
      </c>
      <c r="E57" s="37">
        <v>0</v>
      </c>
      <c r="F57" s="37" t="s">
        <v>27</v>
      </c>
      <c r="G57" s="37">
        <f t="shared" si="8"/>
        <v>10763447</v>
      </c>
      <c r="H57" s="37">
        <v>10763447</v>
      </c>
      <c r="I57" s="37" t="s">
        <v>27</v>
      </c>
      <c r="J57" s="37">
        <f t="shared" si="9"/>
        <v>7829899</v>
      </c>
      <c r="K57" s="37">
        <v>7829899</v>
      </c>
      <c r="L57" s="38" t="s">
        <v>27</v>
      </c>
      <c r="M57" s="39">
        <f t="shared" si="10"/>
        <v>72.74527388856005</v>
      </c>
    </row>
    <row r="58" spans="1:13" ht="38.25" customHeight="1" x14ac:dyDescent="0.25">
      <c r="A58" s="35">
        <v>4240</v>
      </c>
      <c r="B58" s="36" t="s">
        <v>426</v>
      </c>
      <c r="C58" s="35" t="s">
        <v>371</v>
      </c>
      <c r="D58" s="37">
        <f>SUM(D60)</f>
        <v>0</v>
      </c>
      <c r="E58" s="37">
        <f>SUM(E60)</f>
        <v>0</v>
      </c>
      <c r="F58" s="37" t="s">
        <v>27</v>
      </c>
      <c r="G58" s="37">
        <f>SUM(G60)</f>
        <v>4272000</v>
      </c>
      <c r="H58" s="37">
        <f>SUM(H60)</f>
        <v>4272000</v>
      </c>
      <c r="I58" s="37" t="s">
        <v>27</v>
      </c>
      <c r="J58" s="37">
        <f>SUM(J60)</f>
        <v>2682000</v>
      </c>
      <c r="K58" s="37">
        <f>SUM(K60)</f>
        <v>2682000</v>
      </c>
      <c r="L58" s="38" t="s">
        <v>27</v>
      </c>
      <c r="M58" s="39">
        <f t="shared" si="10"/>
        <v>62.780898876404493</v>
      </c>
    </row>
    <row r="59" spans="1:13" ht="15" customHeight="1" x14ac:dyDescent="0.25">
      <c r="A59" s="35"/>
      <c r="B59" s="36" t="s">
        <v>172</v>
      </c>
      <c r="C59" s="35"/>
      <c r="D59" s="35"/>
      <c r="E59" s="35"/>
      <c r="F59" s="35"/>
      <c r="G59" s="35"/>
      <c r="H59" s="35"/>
      <c r="I59" s="35"/>
      <c r="J59" s="35"/>
      <c r="K59" s="35"/>
      <c r="L59" s="62"/>
      <c r="M59" s="39"/>
    </row>
    <row r="60" spans="1:13" ht="15" customHeight="1" x14ac:dyDescent="0.25">
      <c r="A60" s="35">
        <v>4241</v>
      </c>
      <c r="B60" s="36" t="s">
        <v>427</v>
      </c>
      <c r="C60" s="35" t="s">
        <v>428</v>
      </c>
      <c r="D60" s="37">
        <f>SUM(E60,F60)</f>
        <v>0</v>
      </c>
      <c r="E60" s="37">
        <v>0</v>
      </c>
      <c r="F60" s="37" t="s">
        <v>27</v>
      </c>
      <c r="G60" s="37">
        <f>SUM(H60,I60)</f>
        <v>4272000</v>
      </c>
      <c r="H60" s="37">
        <v>4272000</v>
      </c>
      <c r="I60" s="37" t="s">
        <v>27</v>
      </c>
      <c r="J60" s="37">
        <f>SUM(K60,L60)</f>
        <v>2682000</v>
      </c>
      <c r="K60" s="37">
        <v>2682000</v>
      </c>
      <c r="L60" s="38" t="s">
        <v>27</v>
      </c>
      <c r="M60" s="39">
        <f>+J60*100/G60</f>
        <v>62.780898876404493</v>
      </c>
    </row>
    <row r="61" spans="1:13" ht="38.25" customHeight="1" x14ac:dyDescent="0.25">
      <c r="A61" s="35">
        <v>4250</v>
      </c>
      <c r="B61" s="36" t="s">
        <v>429</v>
      </c>
      <c r="C61" s="35" t="s">
        <v>371</v>
      </c>
      <c r="D61" s="37">
        <f>SUM(D63:D64)</f>
        <v>0</v>
      </c>
      <c r="E61" s="37">
        <f>SUM(E63:E64)</f>
        <v>0</v>
      </c>
      <c r="F61" s="37" t="s">
        <v>27</v>
      </c>
      <c r="G61" s="37">
        <f>SUM(G63:G64)</f>
        <v>16291215</v>
      </c>
      <c r="H61" s="37">
        <f>SUM(H63:H64)</f>
        <v>16291215</v>
      </c>
      <c r="I61" s="37" t="s">
        <v>27</v>
      </c>
      <c r="J61" s="37">
        <f>SUM(J63:J64)</f>
        <v>15164755</v>
      </c>
      <c r="K61" s="37">
        <f>SUM(K63:K64)</f>
        <v>15164755</v>
      </c>
      <c r="L61" s="38" t="s">
        <v>27</v>
      </c>
      <c r="M61" s="39">
        <f>+J61*100/G61</f>
        <v>93.085475822398763</v>
      </c>
    </row>
    <row r="62" spans="1:13" ht="15" customHeight="1" x14ac:dyDescent="0.25">
      <c r="A62" s="35"/>
      <c r="B62" s="36" t="s">
        <v>172</v>
      </c>
      <c r="C62" s="35"/>
      <c r="D62" s="35"/>
      <c r="E62" s="35"/>
      <c r="F62" s="35"/>
      <c r="G62" s="35"/>
      <c r="H62" s="35"/>
      <c r="I62" s="35"/>
      <c r="J62" s="35"/>
      <c r="K62" s="35"/>
      <c r="L62" s="62"/>
      <c r="M62" s="39"/>
    </row>
    <row r="63" spans="1:13" ht="25.5" customHeight="1" x14ac:dyDescent="0.25">
      <c r="A63" s="35">
        <v>4251</v>
      </c>
      <c r="B63" s="36" t="s">
        <v>430</v>
      </c>
      <c r="C63" s="35" t="s">
        <v>431</v>
      </c>
      <c r="D63" s="37">
        <f>SUM(E63,F63)</f>
        <v>0</v>
      </c>
      <c r="E63" s="37">
        <v>0</v>
      </c>
      <c r="F63" s="37" t="s">
        <v>27</v>
      </c>
      <c r="G63" s="37">
        <f>SUM(H63,I63)</f>
        <v>15391215</v>
      </c>
      <c r="H63" s="37">
        <v>15391215</v>
      </c>
      <c r="I63" s="37" t="s">
        <v>27</v>
      </c>
      <c r="J63" s="37">
        <f>SUM(K63,L63)</f>
        <v>14389755</v>
      </c>
      <c r="K63" s="37">
        <v>14389755</v>
      </c>
      <c r="L63" s="38" t="s">
        <v>27</v>
      </c>
      <c r="M63" s="39">
        <f>+J63*100/G63</f>
        <v>93.493301211112964</v>
      </c>
    </row>
    <row r="64" spans="1:13" ht="25.5" customHeight="1" x14ac:dyDescent="0.25">
      <c r="A64" s="35">
        <v>4252</v>
      </c>
      <c r="B64" s="36" t="s">
        <v>432</v>
      </c>
      <c r="C64" s="35" t="s">
        <v>433</v>
      </c>
      <c r="D64" s="37">
        <f>SUM(E64,F64)</f>
        <v>0</v>
      </c>
      <c r="E64" s="37">
        <v>0</v>
      </c>
      <c r="F64" s="37" t="s">
        <v>27</v>
      </c>
      <c r="G64" s="37">
        <f>SUM(H64,I64)</f>
        <v>900000</v>
      </c>
      <c r="H64" s="37">
        <v>900000</v>
      </c>
      <c r="I64" s="37" t="s">
        <v>27</v>
      </c>
      <c r="J64" s="37">
        <f>SUM(K64,L64)</f>
        <v>775000</v>
      </c>
      <c r="K64" s="37">
        <v>775000</v>
      </c>
      <c r="L64" s="38" t="s">
        <v>27</v>
      </c>
      <c r="M64" s="39">
        <f>+J64*100/G64</f>
        <v>86.111111111111114</v>
      </c>
    </row>
    <row r="65" spans="1:13" ht="38.25" customHeight="1" x14ac:dyDescent="0.25">
      <c r="A65" s="35">
        <v>4260</v>
      </c>
      <c r="B65" s="36" t="s">
        <v>434</v>
      </c>
      <c r="C65" s="35" t="s">
        <v>371</v>
      </c>
      <c r="D65" s="37">
        <f>SUM(D67:D74)</f>
        <v>0</v>
      </c>
      <c r="E65" s="37">
        <f>SUM(E67:E74)</f>
        <v>0</v>
      </c>
      <c r="F65" s="37" t="s">
        <v>27</v>
      </c>
      <c r="G65" s="37">
        <f>SUM(G67:G74)</f>
        <v>27853166</v>
      </c>
      <c r="H65" s="37">
        <f>SUM(H67:H74)</f>
        <v>27853166</v>
      </c>
      <c r="I65" s="37" t="s">
        <v>27</v>
      </c>
      <c r="J65" s="37">
        <f>SUM(J67:J74)</f>
        <v>18437712.899999999</v>
      </c>
      <c r="K65" s="37">
        <f>SUM(K67:K74)</f>
        <v>18437712.899999999</v>
      </c>
      <c r="L65" s="38" t="s">
        <v>27</v>
      </c>
      <c r="M65" s="39">
        <f>+J65*100/G65</f>
        <v>66.196111781332135</v>
      </c>
    </row>
    <row r="66" spans="1:13" ht="15" customHeight="1" x14ac:dyDescent="0.25">
      <c r="A66" s="35"/>
      <c r="B66" s="36" t="s">
        <v>172</v>
      </c>
      <c r="C66" s="35"/>
      <c r="D66" s="35"/>
      <c r="E66" s="35"/>
      <c r="F66" s="35"/>
      <c r="G66" s="35"/>
      <c r="H66" s="35"/>
      <c r="I66" s="35"/>
      <c r="J66" s="35"/>
      <c r="K66" s="35"/>
      <c r="L66" s="62"/>
      <c r="M66" s="39"/>
    </row>
    <row r="67" spans="1:13" ht="15" customHeight="1" x14ac:dyDescent="0.25">
      <c r="A67" s="35">
        <v>4261</v>
      </c>
      <c r="B67" s="36" t="s">
        <v>435</v>
      </c>
      <c r="C67" s="35" t="s">
        <v>436</v>
      </c>
      <c r="D67" s="37">
        <f t="shared" ref="D67:D74" si="11">SUM(E67,F67)</f>
        <v>0</v>
      </c>
      <c r="E67" s="37">
        <v>0</v>
      </c>
      <c r="F67" s="37" t="s">
        <v>27</v>
      </c>
      <c r="G67" s="37">
        <f t="shared" ref="G67:G74" si="12">SUM(H67,I67)</f>
        <v>2500000</v>
      </c>
      <c r="H67" s="37">
        <v>2500000</v>
      </c>
      <c r="I67" s="37" t="s">
        <v>27</v>
      </c>
      <c r="J67" s="37">
        <f t="shared" ref="J67:J74" si="13">SUM(K67,L67)</f>
        <v>1117250</v>
      </c>
      <c r="K67" s="37">
        <v>1117250</v>
      </c>
      <c r="L67" s="38" t="s">
        <v>27</v>
      </c>
      <c r="M67" s="39">
        <f t="shared" ref="M67:M90" si="14">+J67*100/G67</f>
        <v>44.69</v>
      </c>
    </row>
    <row r="68" spans="1:13" ht="15" hidden="1" customHeight="1" x14ac:dyDescent="0.25">
      <c r="A68" s="35">
        <v>4262</v>
      </c>
      <c r="B68" s="36" t="s">
        <v>437</v>
      </c>
      <c r="C68" s="35" t="s">
        <v>438</v>
      </c>
      <c r="D68" s="37">
        <f t="shared" si="11"/>
        <v>0</v>
      </c>
      <c r="E68" s="37">
        <v>0</v>
      </c>
      <c r="F68" s="37" t="s">
        <v>27</v>
      </c>
      <c r="G68" s="37">
        <f t="shared" si="12"/>
        <v>0</v>
      </c>
      <c r="H68" s="37">
        <v>0</v>
      </c>
      <c r="I68" s="37" t="s">
        <v>27</v>
      </c>
      <c r="J68" s="37">
        <f t="shared" si="13"/>
        <v>0</v>
      </c>
      <c r="K68" s="37">
        <v>0</v>
      </c>
      <c r="L68" s="38" t="s">
        <v>27</v>
      </c>
      <c r="M68" s="39" t="e">
        <f t="shared" si="14"/>
        <v>#DIV/0!</v>
      </c>
    </row>
    <row r="69" spans="1:13" ht="38.25" hidden="1" customHeight="1" x14ac:dyDescent="0.25">
      <c r="A69" s="35">
        <v>4263</v>
      </c>
      <c r="B69" s="36" t="s">
        <v>439</v>
      </c>
      <c r="C69" s="35" t="s">
        <v>440</v>
      </c>
      <c r="D69" s="37">
        <f t="shared" si="11"/>
        <v>0</v>
      </c>
      <c r="E69" s="37">
        <v>0</v>
      </c>
      <c r="F69" s="37" t="s">
        <v>27</v>
      </c>
      <c r="G69" s="37">
        <f t="shared" si="12"/>
        <v>0</v>
      </c>
      <c r="H69" s="37">
        <v>0</v>
      </c>
      <c r="I69" s="37" t="s">
        <v>27</v>
      </c>
      <c r="J69" s="37">
        <f t="shared" si="13"/>
        <v>0</v>
      </c>
      <c r="K69" s="37">
        <v>0</v>
      </c>
      <c r="L69" s="38" t="s">
        <v>27</v>
      </c>
      <c r="M69" s="39" t="e">
        <f t="shared" si="14"/>
        <v>#DIV/0!</v>
      </c>
    </row>
    <row r="70" spans="1:13" ht="15" customHeight="1" x14ac:dyDescent="0.25">
      <c r="A70" s="35">
        <v>4264</v>
      </c>
      <c r="B70" s="36" t="s">
        <v>441</v>
      </c>
      <c r="C70" s="35" t="s">
        <v>442</v>
      </c>
      <c r="D70" s="37">
        <f t="shared" si="11"/>
        <v>0</v>
      </c>
      <c r="E70" s="37">
        <v>0</v>
      </c>
      <c r="F70" s="37" t="s">
        <v>27</v>
      </c>
      <c r="G70" s="37">
        <f t="shared" si="12"/>
        <v>5120000</v>
      </c>
      <c r="H70" s="37">
        <v>5120000</v>
      </c>
      <c r="I70" s="37" t="s">
        <v>27</v>
      </c>
      <c r="J70" s="37">
        <f t="shared" si="13"/>
        <v>3453594.2</v>
      </c>
      <c r="K70" s="37">
        <v>3453594.2</v>
      </c>
      <c r="L70" s="38" t="s">
        <v>27</v>
      </c>
      <c r="M70" s="39">
        <f t="shared" si="14"/>
        <v>67.453011718750005</v>
      </c>
    </row>
    <row r="71" spans="1:13" ht="25.5" customHeight="1" x14ac:dyDescent="0.25">
      <c r="A71" s="35">
        <v>4265</v>
      </c>
      <c r="B71" s="36" t="s">
        <v>443</v>
      </c>
      <c r="C71" s="35" t="s">
        <v>444</v>
      </c>
      <c r="D71" s="37">
        <f t="shared" si="11"/>
        <v>0</v>
      </c>
      <c r="E71" s="37">
        <v>0</v>
      </c>
      <c r="F71" s="37" t="s">
        <v>27</v>
      </c>
      <c r="G71" s="37">
        <f t="shared" si="12"/>
        <v>550000</v>
      </c>
      <c r="H71" s="37">
        <v>550000</v>
      </c>
      <c r="I71" s="37" t="s">
        <v>27</v>
      </c>
      <c r="J71" s="37">
        <f t="shared" si="13"/>
        <v>145830</v>
      </c>
      <c r="K71" s="37">
        <v>145830</v>
      </c>
      <c r="L71" s="38" t="s">
        <v>27</v>
      </c>
      <c r="M71" s="39">
        <f t="shared" si="14"/>
        <v>26.514545454545456</v>
      </c>
    </row>
    <row r="72" spans="1:13" ht="25.5" hidden="1" customHeight="1" x14ac:dyDescent="0.25">
      <c r="A72" s="35">
        <v>4266</v>
      </c>
      <c r="B72" s="36" t="s">
        <v>445</v>
      </c>
      <c r="C72" s="35" t="s">
        <v>446</v>
      </c>
      <c r="D72" s="37">
        <f t="shared" si="11"/>
        <v>0</v>
      </c>
      <c r="E72" s="37">
        <v>0</v>
      </c>
      <c r="F72" s="37" t="s">
        <v>27</v>
      </c>
      <c r="G72" s="37">
        <f t="shared" si="12"/>
        <v>0</v>
      </c>
      <c r="H72" s="37">
        <v>0</v>
      </c>
      <c r="I72" s="37" t="s">
        <v>27</v>
      </c>
      <c r="J72" s="37">
        <f t="shared" si="13"/>
        <v>0</v>
      </c>
      <c r="K72" s="37">
        <v>0</v>
      </c>
      <c r="L72" s="38" t="s">
        <v>27</v>
      </c>
      <c r="M72" s="39" t="e">
        <f t="shared" si="14"/>
        <v>#DIV/0!</v>
      </c>
    </row>
    <row r="73" spans="1:13" ht="15" customHeight="1" x14ac:dyDescent="0.25">
      <c r="A73" s="35">
        <v>4267</v>
      </c>
      <c r="B73" s="36" t="s">
        <v>447</v>
      </c>
      <c r="C73" s="35" t="s">
        <v>448</v>
      </c>
      <c r="D73" s="37">
        <f t="shared" si="11"/>
        <v>0</v>
      </c>
      <c r="E73" s="37">
        <v>0</v>
      </c>
      <c r="F73" s="37" t="s">
        <v>27</v>
      </c>
      <c r="G73" s="37">
        <f t="shared" si="12"/>
        <v>1600000</v>
      </c>
      <c r="H73" s="37">
        <v>1600000</v>
      </c>
      <c r="I73" s="37" t="s">
        <v>27</v>
      </c>
      <c r="J73" s="37">
        <f t="shared" si="13"/>
        <v>859000</v>
      </c>
      <c r="K73" s="37">
        <v>859000</v>
      </c>
      <c r="L73" s="38" t="s">
        <v>27</v>
      </c>
      <c r="M73" s="39">
        <f t="shared" si="14"/>
        <v>53.6875</v>
      </c>
    </row>
    <row r="74" spans="1:13" ht="15" customHeight="1" x14ac:dyDescent="0.25">
      <c r="A74" s="35">
        <v>4268</v>
      </c>
      <c r="B74" s="36" t="s">
        <v>449</v>
      </c>
      <c r="C74" s="35" t="s">
        <v>450</v>
      </c>
      <c r="D74" s="37">
        <f t="shared" si="11"/>
        <v>0</v>
      </c>
      <c r="E74" s="37">
        <v>0</v>
      </c>
      <c r="F74" s="37" t="s">
        <v>27</v>
      </c>
      <c r="G74" s="37">
        <f t="shared" si="12"/>
        <v>18083166</v>
      </c>
      <c r="H74" s="37">
        <v>18083166</v>
      </c>
      <c r="I74" s="37" t="s">
        <v>27</v>
      </c>
      <c r="J74" s="37">
        <f t="shared" si="13"/>
        <v>12862038.699999999</v>
      </c>
      <c r="K74" s="37">
        <v>12862038.699999999</v>
      </c>
      <c r="L74" s="38" t="s">
        <v>27</v>
      </c>
      <c r="M74" s="39">
        <f t="shared" si="14"/>
        <v>71.127139462193739</v>
      </c>
    </row>
    <row r="75" spans="1:13" ht="25.5" hidden="1" customHeight="1" x14ac:dyDescent="0.25">
      <c r="A75" s="35">
        <v>4300</v>
      </c>
      <c r="B75" s="36" t="s">
        <v>451</v>
      </c>
      <c r="C75" s="35" t="s">
        <v>371</v>
      </c>
      <c r="D75" s="37">
        <f>SUM(D77,D81,D85)</f>
        <v>0</v>
      </c>
      <c r="E75" s="37">
        <f>SUM(E77,E81,E85)</f>
        <v>0</v>
      </c>
      <c r="F75" s="37" t="s">
        <v>27</v>
      </c>
      <c r="G75" s="37">
        <f>SUM(G77,G81,G85)</f>
        <v>0</v>
      </c>
      <c r="H75" s="37">
        <f>SUM(H77,H81,H85)</f>
        <v>0</v>
      </c>
      <c r="I75" s="37" t="s">
        <v>27</v>
      </c>
      <c r="J75" s="37">
        <f>SUM(J77,J81,J85)</f>
        <v>0</v>
      </c>
      <c r="K75" s="37">
        <f>SUM(K77,K81,K85)</f>
        <v>0</v>
      </c>
      <c r="L75" s="38" t="s">
        <v>27</v>
      </c>
      <c r="M75" s="39" t="e">
        <f t="shared" si="14"/>
        <v>#DIV/0!</v>
      </c>
    </row>
    <row r="76" spans="1:13" ht="15" hidden="1" customHeight="1" x14ac:dyDescent="0.25">
      <c r="A76" s="35"/>
      <c r="B76" s="36" t="s">
        <v>369</v>
      </c>
      <c r="C76" s="35"/>
      <c r="D76" s="35"/>
      <c r="E76" s="35"/>
      <c r="F76" s="35"/>
      <c r="G76" s="35"/>
      <c r="H76" s="35"/>
      <c r="I76" s="35"/>
      <c r="J76" s="35"/>
      <c r="K76" s="35"/>
      <c r="L76" s="62"/>
      <c r="M76" s="39" t="e">
        <f t="shared" si="14"/>
        <v>#DIV/0!</v>
      </c>
    </row>
    <row r="77" spans="1:13" ht="25.5" hidden="1" customHeight="1" x14ac:dyDescent="0.25">
      <c r="A77" s="35">
        <v>4310</v>
      </c>
      <c r="B77" s="36" t="s">
        <v>452</v>
      </c>
      <c r="C77" s="35" t="s">
        <v>371</v>
      </c>
      <c r="D77" s="37">
        <f>SUM(D79:D80)</f>
        <v>0</v>
      </c>
      <c r="E77" s="37">
        <f>SUM(E79:E80)</f>
        <v>0</v>
      </c>
      <c r="F77" s="37" t="s">
        <v>27</v>
      </c>
      <c r="G77" s="37">
        <f>SUM(G79:G80)</f>
        <v>0</v>
      </c>
      <c r="H77" s="37">
        <f>SUM(H79:H80)</f>
        <v>0</v>
      </c>
      <c r="I77" s="37" t="s">
        <v>27</v>
      </c>
      <c r="J77" s="37">
        <f>SUM(J79:J80)</f>
        <v>0</v>
      </c>
      <c r="K77" s="37">
        <f>SUM(K79:K80)</f>
        <v>0</v>
      </c>
      <c r="L77" s="38" t="s">
        <v>27</v>
      </c>
      <c r="M77" s="39" t="e">
        <f t="shared" si="14"/>
        <v>#DIV/0!</v>
      </c>
    </row>
    <row r="78" spans="1:13" ht="15" hidden="1" customHeight="1" x14ac:dyDescent="0.25">
      <c r="A78" s="35"/>
      <c r="B78" s="36" t="s">
        <v>172</v>
      </c>
      <c r="C78" s="35"/>
      <c r="D78" s="35"/>
      <c r="E78" s="35"/>
      <c r="F78" s="35"/>
      <c r="G78" s="35"/>
      <c r="H78" s="35"/>
      <c r="I78" s="35"/>
      <c r="J78" s="35"/>
      <c r="K78" s="35"/>
      <c r="L78" s="62"/>
      <c r="M78" s="39" t="e">
        <f t="shared" si="14"/>
        <v>#DIV/0!</v>
      </c>
    </row>
    <row r="79" spans="1:13" ht="15" hidden="1" customHeight="1" x14ac:dyDescent="0.25">
      <c r="A79" s="35">
        <v>4311</v>
      </c>
      <c r="B79" s="36" t="s">
        <v>453</v>
      </c>
      <c r="C79" s="35" t="s">
        <v>454</v>
      </c>
      <c r="D79" s="37">
        <f>SUM(E79,F79)</f>
        <v>0</v>
      </c>
      <c r="E79" s="37">
        <v>0</v>
      </c>
      <c r="F79" s="37" t="s">
        <v>27</v>
      </c>
      <c r="G79" s="37">
        <f>SUM(H79,I79)</f>
        <v>0</v>
      </c>
      <c r="H79" s="37">
        <v>0</v>
      </c>
      <c r="I79" s="37" t="s">
        <v>27</v>
      </c>
      <c r="J79" s="37">
        <f>SUM(K79,L79)</f>
        <v>0</v>
      </c>
      <c r="K79" s="37">
        <v>0</v>
      </c>
      <c r="L79" s="38" t="s">
        <v>27</v>
      </c>
      <c r="M79" s="39" t="e">
        <f t="shared" si="14"/>
        <v>#DIV/0!</v>
      </c>
    </row>
    <row r="80" spans="1:13" ht="15" hidden="1" customHeight="1" x14ac:dyDescent="0.25">
      <c r="A80" s="35">
        <v>4312</v>
      </c>
      <c r="B80" s="36" t="s">
        <v>455</v>
      </c>
      <c r="C80" s="35" t="s">
        <v>456</v>
      </c>
      <c r="D80" s="37">
        <f>SUM(E80,F80)</f>
        <v>0</v>
      </c>
      <c r="E80" s="37">
        <v>0</v>
      </c>
      <c r="F80" s="37" t="s">
        <v>27</v>
      </c>
      <c r="G80" s="37">
        <f>SUM(H80,I80)</f>
        <v>0</v>
      </c>
      <c r="H80" s="37">
        <v>0</v>
      </c>
      <c r="I80" s="37" t="s">
        <v>27</v>
      </c>
      <c r="J80" s="37">
        <f>SUM(K80,L80)</f>
        <v>0</v>
      </c>
      <c r="K80" s="37">
        <v>0</v>
      </c>
      <c r="L80" s="38" t="s">
        <v>27</v>
      </c>
      <c r="M80" s="39" t="e">
        <f t="shared" si="14"/>
        <v>#DIV/0!</v>
      </c>
    </row>
    <row r="81" spans="1:13" ht="25.5" hidden="1" customHeight="1" x14ac:dyDescent="0.25">
      <c r="A81" s="35">
        <v>4320</v>
      </c>
      <c r="B81" s="36" t="s">
        <v>457</v>
      </c>
      <c r="C81" s="35" t="s">
        <v>371</v>
      </c>
      <c r="D81" s="37">
        <f>SUM(D83:D84)</f>
        <v>0</v>
      </c>
      <c r="E81" s="37">
        <f>SUM(E83:E84)</f>
        <v>0</v>
      </c>
      <c r="F81" s="37" t="s">
        <v>27</v>
      </c>
      <c r="G81" s="37">
        <f>SUM(G83:G84)</f>
        <v>0</v>
      </c>
      <c r="H81" s="37">
        <f>SUM(H83:H84)</f>
        <v>0</v>
      </c>
      <c r="I81" s="37" t="s">
        <v>27</v>
      </c>
      <c r="J81" s="37">
        <f>SUM(J83:J84)</f>
        <v>0</v>
      </c>
      <c r="K81" s="37">
        <f>SUM(K83:K84)</f>
        <v>0</v>
      </c>
      <c r="L81" s="38" t="s">
        <v>27</v>
      </c>
      <c r="M81" s="39" t="e">
        <f t="shared" si="14"/>
        <v>#DIV/0!</v>
      </c>
    </row>
    <row r="82" spans="1:13" ht="15" hidden="1" customHeight="1" x14ac:dyDescent="0.25">
      <c r="A82" s="35"/>
      <c r="B82" s="36" t="s">
        <v>172</v>
      </c>
      <c r="C82" s="35"/>
      <c r="D82" s="35"/>
      <c r="E82" s="35"/>
      <c r="F82" s="35"/>
      <c r="G82" s="35"/>
      <c r="H82" s="35"/>
      <c r="I82" s="35"/>
      <c r="J82" s="35"/>
      <c r="K82" s="35"/>
      <c r="L82" s="62"/>
      <c r="M82" s="39" t="e">
        <f t="shared" si="14"/>
        <v>#DIV/0!</v>
      </c>
    </row>
    <row r="83" spans="1:13" ht="25.5" hidden="1" customHeight="1" x14ac:dyDescent="0.25">
      <c r="A83" s="35">
        <v>4321</v>
      </c>
      <c r="B83" s="36" t="s">
        <v>458</v>
      </c>
      <c r="C83" s="35" t="s">
        <v>459</v>
      </c>
      <c r="D83" s="37">
        <f>SUM(E83,F83)</f>
        <v>0</v>
      </c>
      <c r="E83" s="37">
        <v>0</v>
      </c>
      <c r="F83" s="37" t="s">
        <v>27</v>
      </c>
      <c r="G83" s="37">
        <f>SUM(H83,I83)</f>
        <v>0</v>
      </c>
      <c r="H83" s="37">
        <v>0</v>
      </c>
      <c r="I83" s="37" t="s">
        <v>27</v>
      </c>
      <c r="J83" s="37">
        <f>SUM(K83,L83)</f>
        <v>0</v>
      </c>
      <c r="K83" s="37">
        <v>0</v>
      </c>
      <c r="L83" s="38" t="s">
        <v>27</v>
      </c>
      <c r="M83" s="39" t="e">
        <f t="shared" si="14"/>
        <v>#DIV/0!</v>
      </c>
    </row>
    <row r="84" spans="1:13" ht="25.5" hidden="1" customHeight="1" x14ac:dyDescent="0.25">
      <c r="A84" s="35">
        <v>4322</v>
      </c>
      <c r="B84" s="36" t="s">
        <v>460</v>
      </c>
      <c r="C84" s="35" t="s">
        <v>461</v>
      </c>
      <c r="D84" s="37">
        <f>SUM(E84,F84)</f>
        <v>0</v>
      </c>
      <c r="E84" s="37">
        <v>0</v>
      </c>
      <c r="F84" s="37" t="s">
        <v>27</v>
      </c>
      <c r="G84" s="37">
        <f>SUM(H84,I84)</f>
        <v>0</v>
      </c>
      <c r="H84" s="37">
        <v>0</v>
      </c>
      <c r="I84" s="37" t="s">
        <v>27</v>
      </c>
      <c r="J84" s="37">
        <f>SUM(K84,L84)</f>
        <v>0</v>
      </c>
      <c r="K84" s="37">
        <v>0</v>
      </c>
      <c r="L84" s="38" t="s">
        <v>27</v>
      </c>
      <c r="M84" s="39" t="e">
        <f t="shared" si="14"/>
        <v>#DIV/0!</v>
      </c>
    </row>
    <row r="85" spans="1:13" ht="25.5" hidden="1" customHeight="1" x14ac:dyDescent="0.25">
      <c r="A85" s="35">
        <v>4330</v>
      </c>
      <c r="B85" s="36" t="s">
        <v>462</v>
      </c>
      <c r="C85" s="35" t="s">
        <v>371</v>
      </c>
      <c r="D85" s="37">
        <f>SUM(D87:D89)</f>
        <v>0</v>
      </c>
      <c r="E85" s="37">
        <f>SUM(E87:E89)</f>
        <v>0</v>
      </c>
      <c r="F85" s="37" t="s">
        <v>27</v>
      </c>
      <c r="G85" s="37">
        <f>SUM(G87:G89)</f>
        <v>0</v>
      </c>
      <c r="H85" s="37">
        <f>SUM(H87:H89)</f>
        <v>0</v>
      </c>
      <c r="I85" s="37" t="s">
        <v>27</v>
      </c>
      <c r="J85" s="37">
        <f>SUM(J87:J89)</f>
        <v>0</v>
      </c>
      <c r="K85" s="37">
        <f>SUM(K87:K89)</f>
        <v>0</v>
      </c>
      <c r="L85" s="38" t="s">
        <v>27</v>
      </c>
      <c r="M85" s="39" t="e">
        <f t="shared" si="14"/>
        <v>#DIV/0!</v>
      </c>
    </row>
    <row r="86" spans="1:13" ht="15" hidden="1" customHeight="1" x14ac:dyDescent="0.25">
      <c r="A86" s="35"/>
      <c r="B86" s="36" t="s">
        <v>172</v>
      </c>
      <c r="C86" s="35"/>
      <c r="D86" s="35"/>
      <c r="E86" s="35"/>
      <c r="F86" s="35"/>
      <c r="G86" s="35"/>
      <c r="H86" s="35"/>
      <c r="I86" s="35"/>
      <c r="J86" s="35"/>
      <c r="K86" s="35"/>
      <c r="L86" s="62"/>
      <c r="M86" s="39" t="e">
        <f t="shared" si="14"/>
        <v>#DIV/0!</v>
      </c>
    </row>
    <row r="87" spans="1:13" ht="25.5" hidden="1" customHeight="1" x14ac:dyDescent="0.25">
      <c r="A87" s="35">
        <v>4331</v>
      </c>
      <c r="B87" s="36" t="s">
        <v>463</v>
      </c>
      <c r="C87" s="35" t="s">
        <v>464</v>
      </c>
      <c r="D87" s="37">
        <f>SUM(E87,F87)</f>
        <v>0</v>
      </c>
      <c r="E87" s="37">
        <v>0</v>
      </c>
      <c r="F87" s="37" t="s">
        <v>27</v>
      </c>
      <c r="G87" s="37">
        <f>SUM(H87,I87)</f>
        <v>0</v>
      </c>
      <c r="H87" s="37">
        <v>0</v>
      </c>
      <c r="I87" s="37" t="s">
        <v>27</v>
      </c>
      <c r="J87" s="37">
        <f>SUM(K87,L87)</f>
        <v>0</v>
      </c>
      <c r="K87" s="37">
        <v>0</v>
      </c>
      <c r="L87" s="38" t="s">
        <v>27</v>
      </c>
      <c r="M87" s="39" t="e">
        <f t="shared" si="14"/>
        <v>#DIV/0!</v>
      </c>
    </row>
    <row r="88" spans="1:13" ht="15" hidden="1" customHeight="1" x14ac:dyDescent="0.25">
      <c r="A88" s="35">
        <v>4332</v>
      </c>
      <c r="B88" s="36" t="s">
        <v>465</v>
      </c>
      <c r="C88" s="35" t="s">
        <v>466</v>
      </c>
      <c r="D88" s="37">
        <f>SUM(E88,F88)</f>
        <v>0</v>
      </c>
      <c r="E88" s="37">
        <v>0</v>
      </c>
      <c r="F88" s="37" t="s">
        <v>27</v>
      </c>
      <c r="G88" s="37">
        <f>SUM(H88,I88)</f>
        <v>0</v>
      </c>
      <c r="H88" s="37">
        <v>0</v>
      </c>
      <c r="I88" s="37" t="s">
        <v>27</v>
      </c>
      <c r="J88" s="37">
        <f>SUM(K88,L88)</f>
        <v>0</v>
      </c>
      <c r="K88" s="37">
        <v>0</v>
      </c>
      <c r="L88" s="38" t="s">
        <v>27</v>
      </c>
      <c r="M88" s="39" t="e">
        <f t="shared" si="14"/>
        <v>#DIV/0!</v>
      </c>
    </row>
    <row r="89" spans="1:13" ht="15" hidden="1" customHeight="1" x14ac:dyDescent="0.25">
      <c r="A89" s="35">
        <v>4333</v>
      </c>
      <c r="B89" s="36" t="s">
        <v>467</v>
      </c>
      <c r="C89" s="35" t="s">
        <v>468</v>
      </c>
      <c r="D89" s="37">
        <f>SUM(E89,F89)</f>
        <v>0</v>
      </c>
      <c r="E89" s="37">
        <v>0</v>
      </c>
      <c r="F89" s="37" t="s">
        <v>27</v>
      </c>
      <c r="G89" s="37">
        <f>SUM(H89,I89)</f>
        <v>0</v>
      </c>
      <c r="H89" s="37">
        <v>0</v>
      </c>
      <c r="I89" s="37" t="s">
        <v>27</v>
      </c>
      <c r="J89" s="37">
        <f>SUM(K89,L89)</f>
        <v>0</v>
      </c>
      <c r="K89" s="37">
        <v>0</v>
      </c>
      <c r="L89" s="38" t="s">
        <v>27</v>
      </c>
      <c r="M89" s="39" t="e">
        <f t="shared" si="14"/>
        <v>#DIV/0!</v>
      </c>
    </row>
    <row r="90" spans="1:13" ht="25.5" customHeight="1" x14ac:dyDescent="0.25">
      <c r="A90" s="35">
        <v>4400</v>
      </c>
      <c r="B90" s="36" t="s">
        <v>469</v>
      </c>
      <c r="C90" s="35" t="s">
        <v>371</v>
      </c>
      <c r="D90" s="37">
        <f>SUM(D92,D96)</f>
        <v>0</v>
      </c>
      <c r="E90" s="37">
        <f>SUM(E92,E96)</f>
        <v>0</v>
      </c>
      <c r="F90" s="37" t="s">
        <v>27</v>
      </c>
      <c r="G90" s="37">
        <f>SUM(G92,G96)</f>
        <v>125042230</v>
      </c>
      <c r="H90" s="37">
        <f>SUM(H92,H96)</f>
        <v>125042230</v>
      </c>
      <c r="I90" s="37" t="s">
        <v>27</v>
      </c>
      <c r="J90" s="37">
        <f>SUM(J92,J96)</f>
        <v>86687452</v>
      </c>
      <c r="K90" s="37">
        <f>SUM(K92,K96)</f>
        <v>86687452</v>
      </c>
      <c r="L90" s="38" t="s">
        <v>27</v>
      </c>
      <c r="M90" s="39">
        <f t="shared" si="14"/>
        <v>69.326540321617742</v>
      </c>
    </row>
    <row r="91" spans="1:13" ht="15" customHeight="1" x14ac:dyDescent="0.25">
      <c r="A91" s="35"/>
      <c r="B91" s="36" t="s">
        <v>369</v>
      </c>
      <c r="C91" s="35"/>
      <c r="D91" s="35"/>
      <c r="E91" s="35"/>
      <c r="F91" s="35"/>
      <c r="G91" s="35"/>
      <c r="H91" s="35"/>
      <c r="I91" s="35"/>
      <c r="J91" s="35"/>
      <c r="K91" s="35"/>
      <c r="L91" s="62"/>
      <c r="M91" s="39"/>
    </row>
    <row r="92" spans="1:13" ht="51" customHeight="1" x14ac:dyDescent="0.25">
      <c r="A92" s="35">
        <v>4410</v>
      </c>
      <c r="B92" s="36" t="s">
        <v>470</v>
      </c>
      <c r="C92" s="35" t="s">
        <v>371</v>
      </c>
      <c r="D92" s="37">
        <f>SUM(D94:D95)</f>
        <v>0</v>
      </c>
      <c r="E92" s="37">
        <f>SUM(E94:E95)</f>
        <v>0</v>
      </c>
      <c r="F92" s="37" t="s">
        <v>27</v>
      </c>
      <c r="G92" s="37">
        <f>SUM(G94:G95)</f>
        <v>125042230</v>
      </c>
      <c r="H92" s="37">
        <f>SUM(H94:H95)</f>
        <v>125042230</v>
      </c>
      <c r="I92" s="37" t="s">
        <v>27</v>
      </c>
      <c r="J92" s="37">
        <f>SUM(J94:J95)</f>
        <v>86687452</v>
      </c>
      <c r="K92" s="37">
        <f>SUM(K94:K95)</f>
        <v>86687452</v>
      </c>
      <c r="L92" s="38" t="s">
        <v>27</v>
      </c>
      <c r="M92" s="39">
        <f>+J92*100/G92</f>
        <v>69.326540321617742</v>
      </c>
    </row>
    <row r="93" spans="1:13" ht="15" customHeight="1" x14ac:dyDescent="0.25">
      <c r="A93" s="35"/>
      <c r="B93" s="36" t="s">
        <v>172</v>
      </c>
      <c r="C93" s="35"/>
      <c r="D93" s="35"/>
      <c r="E93" s="35"/>
      <c r="F93" s="35"/>
      <c r="G93" s="35"/>
      <c r="H93" s="35"/>
      <c r="I93" s="35"/>
      <c r="J93" s="35"/>
      <c r="K93" s="35"/>
      <c r="L93" s="62"/>
      <c r="M93" s="39"/>
    </row>
    <row r="94" spans="1:13" ht="38.25" customHeight="1" x14ac:dyDescent="0.25">
      <c r="A94" s="35">
        <v>4411</v>
      </c>
      <c r="B94" s="36" t="s">
        <v>471</v>
      </c>
      <c r="C94" s="35" t="s">
        <v>472</v>
      </c>
      <c r="D94" s="37">
        <f>SUM(E94,F94)</f>
        <v>0</v>
      </c>
      <c r="E94" s="37">
        <v>0</v>
      </c>
      <c r="F94" s="37" t="s">
        <v>27</v>
      </c>
      <c r="G94" s="37">
        <f>SUM(H94,I94)</f>
        <v>125042230</v>
      </c>
      <c r="H94" s="37">
        <v>125042230</v>
      </c>
      <c r="I94" s="37" t="s">
        <v>27</v>
      </c>
      <c r="J94" s="37">
        <f>SUM(K94,L94)</f>
        <v>86687452</v>
      </c>
      <c r="K94" s="37">
        <v>86687452</v>
      </c>
      <c r="L94" s="38" t="s">
        <v>27</v>
      </c>
      <c r="M94" s="39">
        <f t="shared" ref="M94:M100" si="15">+J94*100/G94</f>
        <v>69.326540321617742</v>
      </c>
    </row>
    <row r="95" spans="1:13" ht="38.25" hidden="1" customHeight="1" x14ac:dyDescent="0.25">
      <c r="A95" s="35">
        <v>4412</v>
      </c>
      <c r="B95" s="36" t="s">
        <v>473</v>
      </c>
      <c r="C95" s="35" t="s">
        <v>474</v>
      </c>
      <c r="D95" s="37">
        <f>SUM(E95,F95)</f>
        <v>0</v>
      </c>
      <c r="E95" s="37">
        <v>0</v>
      </c>
      <c r="F95" s="37" t="s">
        <v>27</v>
      </c>
      <c r="G95" s="37">
        <f>SUM(H95,I95)</f>
        <v>0</v>
      </c>
      <c r="H95" s="37">
        <v>0</v>
      </c>
      <c r="I95" s="37" t="s">
        <v>27</v>
      </c>
      <c r="J95" s="37">
        <f>SUM(K95,L95)</f>
        <v>0</v>
      </c>
      <c r="K95" s="37">
        <v>0</v>
      </c>
      <c r="L95" s="38" t="s">
        <v>27</v>
      </c>
      <c r="M95" s="39" t="e">
        <f t="shared" si="15"/>
        <v>#DIV/0!</v>
      </c>
    </row>
    <row r="96" spans="1:13" ht="51" hidden="1" customHeight="1" x14ac:dyDescent="0.25">
      <c r="A96" s="35">
        <v>4420</v>
      </c>
      <c r="B96" s="36" t="s">
        <v>475</v>
      </c>
      <c r="C96" s="35" t="s">
        <v>371</v>
      </c>
      <c r="D96" s="37">
        <f>SUM(D98:D99)</f>
        <v>0</v>
      </c>
      <c r="E96" s="37">
        <f>SUM(E98:E99)</f>
        <v>0</v>
      </c>
      <c r="F96" s="37" t="s">
        <v>27</v>
      </c>
      <c r="G96" s="37">
        <f>SUM(G98:G99)</f>
        <v>0</v>
      </c>
      <c r="H96" s="37">
        <f>SUM(H98:H99)</f>
        <v>0</v>
      </c>
      <c r="I96" s="37" t="s">
        <v>27</v>
      </c>
      <c r="J96" s="37">
        <f>SUM(J98:J99)</f>
        <v>0</v>
      </c>
      <c r="K96" s="37">
        <f>SUM(K98:K99)</f>
        <v>0</v>
      </c>
      <c r="L96" s="38" t="s">
        <v>27</v>
      </c>
      <c r="M96" s="39" t="e">
        <f t="shared" si="15"/>
        <v>#DIV/0!</v>
      </c>
    </row>
    <row r="97" spans="1:13" ht="15" hidden="1" customHeight="1" x14ac:dyDescent="0.25">
      <c r="A97" s="35"/>
      <c r="B97" s="36" t="s">
        <v>172</v>
      </c>
      <c r="C97" s="35"/>
      <c r="D97" s="35"/>
      <c r="E97" s="35"/>
      <c r="F97" s="35"/>
      <c r="G97" s="35"/>
      <c r="H97" s="35"/>
      <c r="I97" s="35"/>
      <c r="J97" s="35"/>
      <c r="K97" s="35"/>
      <c r="L97" s="62"/>
      <c r="M97" s="39" t="e">
        <f t="shared" si="15"/>
        <v>#DIV/0!</v>
      </c>
    </row>
    <row r="98" spans="1:13" ht="38.25" hidden="1" customHeight="1" x14ac:dyDescent="0.25">
      <c r="A98" s="35">
        <v>4421</v>
      </c>
      <c r="B98" s="36" t="s">
        <v>476</v>
      </c>
      <c r="C98" s="35" t="s">
        <v>477</v>
      </c>
      <c r="D98" s="37">
        <f>SUM(E98,F98)</f>
        <v>0</v>
      </c>
      <c r="E98" s="37">
        <v>0</v>
      </c>
      <c r="F98" s="37" t="s">
        <v>27</v>
      </c>
      <c r="G98" s="37">
        <f>SUM(H98,I98)</f>
        <v>0</v>
      </c>
      <c r="H98" s="37">
        <v>0</v>
      </c>
      <c r="I98" s="37" t="s">
        <v>27</v>
      </c>
      <c r="J98" s="37">
        <f>SUM(K98,L98)</f>
        <v>0</v>
      </c>
      <c r="K98" s="37">
        <v>0</v>
      </c>
      <c r="L98" s="38" t="s">
        <v>27</v>
      </c>
      <c r="M98" s="39" t="e">
        <f t="shared" si="15"/>
        <v>#DIV/0!</v>
      </c>
    </row>
    <row r="99" spans="1:13" ht="38.25" hidden="1" customHeight="1" x14ac:dyDescent="0.25">
      <c r="A99" s="35">
        <v>4422</v>
      </c>
      <c r="B99" s="36" t="s">
        <v>478</v>
      </c>
      <c r="C99" s="35" t="s">
        <v>479</v>
      </c>
      <c r="D99" s="37">
        <f>SUM(E99,F99)</f>
        <v>0</v>
      </c>
      <c r="E99" s="37">
        <v>0</v>
      </c>
      <c r="F99" s="37" t="s">
        <v>27</v>
      </c>
      <c r="G99" s="37">
        <f>SUM(H99,I99)</f>
        <v>0</v>
      </c>
      <c r="H99" s="37">
        <v>0</v>
      </c>
      <c r="I99" s="37" t="s">
        <v>27</v>
      </c>
      <c r="J99" s="37">
        <f>SUM(K99,L99)</f>
        <v>0</v>
      </c>
      <c r="K99" s="37">
        <v>0</v>
      </c>
      <c r="L99" s="38" t="s">
        <v>27</v>
      </c>
      <c r="M99" s="39" t="e">
        <f t="shared" si="15"/>
        <v>#DIV/0!</v>
      </c>
    </row>
    <row r="100" spans="1:13" ht="25.5" customHeight="1" x14ac:dyDescent="0.25">
      <c r="A100" s="35">
        <v>4500</v>
      </c>
      <c r="B100" s="36" t="s">
        <v>480</v>
      </c>
      <c r="C100" s="35"/>
      <c r="D100" s="37">
        <f>SUM(D102,D106,D110,D118)</f>
        <v>0</v>
      </c>
      <c r="E100" s="37">
        <f>SUM(E102,E106,E110,E118)</f>
        <v>0</v>
      </c>
      <c r="F100" s="37" t="s">
        <v>27</v>
      </c>
      <c r="G100" s="37">
        <f>SUM(G102,G106,G110,G118)</f>
        <v>613785</v>
      </c>
      <c r="H100" s="37">
        <f>SUM(H102,H106,H110,H118)</f>
        <v>613785</v>
      </c>
      <c r="I100" s="37" t="s">
        <v>27</v>
      </c>
      <c r="J100" s="37">
        <f>SUM(J102,J106,J110,J118)</f>
        <v>0</v>
      </c>
      <c r="K100" s="37">
        <f>SUM(K102,K106,K110,K118)</f>
        <v>0</v>
      </c>
      <c r="L100" s="38" t="s">
        <v>27</v>
      </c>
      <c r="M100" s="39">
        <f t="shared" si="15"/>
        <v>0</v>
      </c>
    </row>
    <row r="101" spans="1:13" ht="15" customHeight="1" x14ac:dyDescent="0.25">
      <c r="A101" s="35"/>
      <c r="B101" s="36" t="s">
        <v>369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62"/>
      <c r="M101" s="39"/>
    </row>
    <row r="102" spans="1:13" ht="38.25" hidden="1" customHeight="1" x14ac:dyDescent="0.25">
      <c r="A102" s="35">
        <v>4510</v>
      </c>
      <c r="B102" s="36" t="s">
        <v>481</v>
      </c>
      <c r="C102" s="35" t="s">
        <v>371</v>
      </c>
      <c r="D102" s="37">
        <f>SUM(D104:D105)</f>
        <v>0</v>
      </c>
      <c r="E102" s="37">
        <f>SUM(E104:E105)</f>
        <v>0</v>
      </c>
      <c r="F102" s="37" t="s">
        <v>27</v>
      </c>
      <c r="G102" s="37">
        <f>SUM(G104:G105)</f>
        <v>0</v>
      </c>
      <c r="H102" s="37">
        <f>SUM(H104:H105)</f>
        <v>0</v>
      </c>
      <c r="I102" s="37" t="s">
        <v>27</v>
      </c>
      <c r="J102" s="37">
        <f>SUM(J104:J105)</f>
        <v>0</v>
      </c>
      <c r="K102" s="37">
        <f>SUM(K104:K105)</f>
        <v>0</v>
      </c>
      <c r="L102" s="38" t="s">
        <v>27</v>
      </c>
      <c r="M102" s="39" t="e">
        <f t="shared" ref="M102:M110" si="16">+J102*100/G102</f>
        <v>#DIV/0!</v>
      </c>
    </row>
    <row r="103" spans="1:13" ht="15" hidden="1" customHeight="1" x14ac:dyDescent="0.25">
      <c r="A103" s="35"/>
      <c r="B103" s="36" t="s">
        <v>172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62"/>
      <c r="M103" s="39" t="e">
        <f t="shared" si="16"/>
        <v>#DIV/0!</v>
      </c>
    </row>
    <row r="104" spans="1:13" ht="25.5" hidden="1" customHeight="1" x14ac:dyDescent="0.25">
      <c r="A104" s="35">
        <v>4511</v>
      </c>
      <c r="B104" s="36" t="s">
        <v>482</v>
      </c>
      <c r="C104" s="35" t="s">
        <v>483</v>
      </c>
      <c r="D104" s="37">
        <f>SUM(E104,F104)</f>
        <v>0</v>
      </c>
      <c r="E104" s="37">
        <v>0</v>
      </c>
      <c r="F104" s="37" t="s">
        <v>27</v>
      </c>
      <c r="G104" s="37">
        <f>SUM(H104,I104)</f>
        <v>0</v>
      </c>
      <c r="H104" s="37">
        <v>0</v>
      </c>
      <c r="I104" s="37" t="s">
        <v>27</v>
      </c>
      <c r="J104" s="37">
        <f>SUM(K104,L104)</f>
        <v>0</v>
      </c>
      <c r="K104" s="37">
        <v>0</v>
      </c>
      <c r="L104" s="38" t="s">
        <v>27</v>
      </c>
      <c r="M104" s="39" t="e">
        <f t="shared" si="16"/>
        <v>#DIV/0!</v>
      </c>
    </row>
    <row r="105" spans="1:13" ht="25.5" hidden="1" customHeight="1" x14ac:dyDescent="0.25">
      <c r="A105" s="35">
        <v>4512</v>
      </c>
      <c r="B105" s="36" t="s">
        <v>484</v>
      </c>
      <c r="C105" s="35" t="s">
        <v>485</v>
      </c>
      <c r="D105" s="37">
        <f>SUM(E105,F105)</f>
        <v>0</v>
      </c>
      <c r="E105" s="37">
        <v>0</v>
      </c>
      <c r="F105" s="37" t="s">
        <v>27</v>
      </c>
      <c r="G105" s="37">
        <f>SUM(H105,I105)</f>
        <v>0</v>
      </c>
      <c r="H105" s="37">
        <v>0</v>
      </c>
      <c r="I105" s="37" t="s">
        <v>27</v>
      </c>
      <c r="J105" s="37">
        <f>SUM(K105,L105)</f>
        <v>0</v>
      </c>
      <c r="K105" s="37">
        <v>0</v>
      </c>
      <c r="L105" s="38" t="s">
        <v>27</v>
      </c>
      <c r="M105" s="39" t="e">
        <f t="shared" si="16"/>
        <v>#DIV/0!</v>
      </c>
    </row>
    <row r="106" spans="1:13" ht="38.25" hidden="1" customHeight="1" x14ac:dyDescent="0.25">
      <c r="A106" s="35">
        <v>4520</v>
      </c>
      <c r="B106" s="36" t="s">
        <v>486</v>
      </c>
      <c r="C106" s="35" t="s">
        <v>371</v>
      </c>
      <c r="D106" s="37">
        <f>SUM(D108:D109)</f>
        <v>0</v>
      </c>
      <c r="E106" s="37">
        <f>SUM(E108:E109)</f>
        <v>0</v>
      </c>
      <c r="F106" s="37" t="s">
        <v>27</v>
      </c>
      <c r="G106" s="37">
        <f>SUM(G108:G109)</f>
        <v>0</v>
      </c>
      <c r="H106" s="37">
        <f>SUM(H108:H109)</f>
        <v>0</v>
      </c>
      <c r="I106" s="37" t="s">
        <v>27</v>
      </c>
      <c r="J106" s="37">
        <f>SUM(J108:J109)</f>
        <v>0</v>
      </c>
      <c r="K106" s="37">
        <f>SUM(K108:K109)</f>
        <v>0</v>
      </c>
      <c r="L106" s="38" t="s">
        <v>27</v>
      </c>
      <c r="M106" s="39" t="e">
        <f t="shared" si="16"/>
        <v>#DIV/0!</v>
      </c>
    </row>
    <row r="107" spans="1:13" ht="15" hidden="1" customHeight="1" x14ac:dyDescent="0.25">
      <c r="A107" s="35"/>
      <c r="B107" s="36" t="s">
        <v>172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62"/>
      <c r="M107" s="39" t="e">
        <f t="shared" si="16"/>
        <v>#DIV/0!</v>
      </c>
    </row>
    <row r="108" spans="1:13" ht="25.5" hidden="1" customHeight="1" x14ac:dyDescent="0.25">
      <c r="A108" s="35">
        <v>4521</v>
      </c>
      <c r="B108" s="36" t="s">
        <v>487</v>
      </c>
      <c r="C108" s="35" t="s">
        <v>488</v>
      </c>
      <c r="D108" s="37">
        <f>SUM(E108,F108)</f>
        <v>0</v>
      </c>
      <c r="E108" s="37">
        <v>0</v>
      </c>
      <c r="F108" s="37" t="s">
        <v>27</v>
      </c>
      <c r="G108" s="37">
        <f>SUM(H108,I108)</f>
        <v>0</v>
      </c>
      <c r="H108" s="37">
        <v>0</v>
      </c>
      <c r="I108" s="37" t="s">
        <v>27</v>
      </c>
      <c r="J108" s="37">
        <f>SUM(K108,L108)</f>
        <v>0</v>
      </c>
      <c r="K108" s="37">
        <v>0</v>
      </c>
      <c r="L108" s="38" t="s">
        <v>27</v>
      </c>
      <c r="M108" s="39" t="e">
        <f t="shared" si="16"/>
        <v>#DIV/0!</v>
      </c>
    </row>
    <row r="109" spans="1:13" ht="25.5" hidden="1" customHeight="1" x14ac:dyDescent="0.25">
      <c r="A109" s="35">
        <v>4522</v>
      </c>
      <c r="B109" s="36" t="s">
        <v>489</v>
      </c>
      <c r="C109" s="35" t="s">
        <v>490</v>
      </c>
      <c r="D109" s="37">
        <f>SUM(E109,F109)</f>
        <v>0</v>
      </c>
      <c r="E109" s="37">
        <v>0</v>
      </c>
      <c r="F109" s="37" t="s">
        <v>27</v>
      </c>
      <c r="G109" s="37">
        <f>SUM(H109,I109)</f>
        <v>0</v>
      </c>
      <c r="H109" s="37">
        <v>0</v>
      </c>
      <c r="I109" s="37" t="s">
        <v>27</v>
      </c>
      <c r="J109" s="37">
        <f>SUM(K109,L109)</f>
        <v>0</v>
      </c>
      <c r="K109" s="37">
        <v>0</v>
      </c>
      <c r="L109" s="38" t="s">
        <v>27</v>
      </c>
      <c r="M109" s="39" t="e">
        <f t="shared" si="16"/>
        <v>#DIV/0!</v>
      </c>
    </row>
    <row r="110" spans="1:13" ht="51" hidden="1" customHeight="1" x14ac:dyDescent="0.25">
      <c r="A110" s="35">
        <v>4530</v>
      </c>
      <c r="B110" s="36" t="s">
        <v>491</v>
      </c>
      <c r="C110" s="35" t="s">
        <v>371</v>
      </c>
      <c r="D110" s="37">
        <f>SUM(D112:D114)</f>
        <v>0</v>
      </c>
      <c r="E110" s="37">
        <f>SUM(E112:E114)</f>
        <v>0</v>
      </c>
      <c r="F110" s="37" t="s">
        <v>27</v>
      </c>
      <c r="G110" s="37">
        <f>SUM(G112:G114)</f>
        <v>0</v>
      </c>
      <c r="H110" s="37">
        <f>SUM(H112:H114)</f>
        <v>0</v>
      </c>
      <c r="I110" s="37" t="s">
        <v>27</v>
      </c>
      <c r="J110" s="37">
        <f>SUM(J112:J114)</f>
        <v>0</v>
      </c>
      <c r="K110" s="37">
        <f>SUM(K112:K114)</f>
        <v>0</v>
      </c>
      <c r="L110" s="38" t="s">
        <v>27</v>
      </c>
      <c r="M110" s="39" t="e">
        <f t="shared" si="16"/>
        <v>#DIV/0!</v>
      </c>
    </row>
    <row r="111" spans="1:13" ht="15" customHeight="1" x14ac:dyDescent="0.25">
      <c r="A111" s="35"/>
      <c r="B111" s="36" t="s">
        <v>172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62"/>
      <c r="M111" s="39"/>
    </row>
    <row r="112" spans="1:13" ht="38.25" hidden="1" customHeight="1" x14ac:dyDescent="0.25">
      <c r="A112" s="35">
        <v>4531</v>
      </c>
      <c r="B112" s="36" t="s">
        <v>492</v>
      </c>
      <c r="C112" s="35" t="s">
        <v>493</v>
      </c>
      <c r="D112" s="37">
        <f>SUM(E112,F112)</f>
        <v>0</v>
      </c>
      <c r="E112" s="37">
        <v>0</v>
      </c>
      <c r="F112" s="37" t="s">
        <v>27</v>
      </c>
      <c r="G112" s="37">
        <f>SUM(H112,I112)</f>
        <v>0</v>
      </c>
      <c r="H112" s="37">
        <v>0</v>
      </c>
      <c r="I112" s="37" t="s">
        <v>27</v>
      </c>
      <c r="J112" s="37">
        <f>SUM(K112,L112)</f>
        <v>0</v>
      </c>
      <c r="K112" s="37">
        <v>0</v>
      </c>
      <c r="L112" s="38" t="s">
        <v>27</v>
      </c>
      <c r="M112" s="39" t="e">
        <f t="shared" ref="M112:M118" si="17">+J112*100/G112</f>
        <v>#DIV/0!</v>
      </c>
    </row>
    <row r="113" spans="1:13" ht="38.25" hidden="1" customHeight="1" x14ac:dyDescent="0.25">
      <c r="A113" s="35">
        <v>4532</v>
      </c>
      <c r="B113" s="36" t="s">
        <v>494</v>
      </c>
      <c r="C113" s="35" t="s">
        <v>495</v>
      </c>
      <c r="D113" s="37">
        <f>SUM(E113,F113)</f>
        <v>0</v>
      </c>
      <c r="E113" s="37">
        <v>0</v>
      </c>
      <c r="F113" s="37" t="s">
        <v>27</v>
      </c>
      <c r="G113" s="37">
        <f>SUM(H113,I113)</f>
        <v>0</v>
      </c>
      <c r="H113" s="37">
        <v>0</v>
      </c>
      <c r="I113" s="37" t="s">
        <v>27</v>
      </c>
      <c r="J113" s="37">
        <f>SUM(K113,L113)</f>
        <v>0</v>
      </c>
      <c r="K113" s="37">
        <v>0</v>
      </c>
      <c r="L113" s="38" t="s">
        <v>27</v>
      </c>
      <c r="M113" s="39" t="e">
        <f t="shared" si="17"/>
        <v>#DIV/0!</v>
      </c>
    </row>
    <row r="114" spans="1:13" ht="25.5" hidden="1" customHeight="1" x14ac:dyDescent="0.25">
      <c r="A114" s="35">
        <v>4533</v>
      </c>
      <c r="B114" s="36" t="s">
        <v>496</v>
      </c>
      <c r="C114" s="35" t="s">
        <v>497</v>
      </c>
      <c r="D114" s="37">
        <f>SUM(D115,D116,D117)</f>
        <v>0</v>
      </c>
      <c r="E114" s="37">
        <f>SUM(E115,E116,E117)</f>
        <v>0</v>
      </c>
      <c r="F114" s="37" t="s">
        <v>27</v>
      </c>
      <c r="G114" s="37">
        <f>SUM(G115,G116,G117)</f>
        <v>0</v>
      </c>
      <c r="H114" s="37">
        <f>SUM(H115,H116,H117)</f>
        <v>0</v>
      </c>
      <c r="I114" s="37" t="s">
        <v>27</v>
      </c>
      <c r="J114" s="37">
        <f>SUM(J115,J116,J117)</f>
        <v>0</v>
      </c>
      <c r="K114" s="37">
        <f>SUM(K115,K116,K117)</f>
        <v>0</v>
      </c>
      <c r="L114" s="38" t="s">
        <v>27</v>
      </c>
      <c r="M114" s="39" t="e">
        <f t="shared" si="17"/>
        <v>#DIV/0!</v>
      </c>
    </row>
    <row r="115" spans="1:13" ht="15" hidden="1" customHeight="1" x14ac:dyDescent="0.25">
      <c r="A115" s="35">
        <v>4534</v>
      </c>
      <c r="B115" s="36" t="s">
        <v>498</v>
      </c>
      <c r="C115" s="35"/>
      <c r="D115" s="37">
        <f>SUM(E115,F115)</f>
        <v>0</v>
      </c>
      <c r="E115" s="37">
        <v>0</v>
      </c>
      <c r="F115" s="37" t="s">
        <v>27</v>
      </c>
      <c r="G115" s="37">
        <f>SUM(H115,I115)</f>
        <v>0</v>
      </c>
      <c r="H115" s="37">
        <v>0</v>
      </c>
      <c r="I115" s="37" t="s">
        <v>27</v>
      </c>
      <c r="J115" s="37">
        <f>SUM(K115,L115)</f>
        <v>0</v>
      </c>
      <c r="K115" s="37">
        <v>0</v>
      </c>
      <c r="L115" s="38" t="s">
        <v>27</v>
      </c>
      <c r="M115" s="39" t="e">
        <f t="shared" si="17"/>
        <v>#DIV/0!</v>
      </c>
    </row>
    <row r="116" spans="1:13" ht="15" hidden="1" customHeight="1" x14ac:dyDescent="0.25">
      <c r="A116" s="35">
        <v>4535</v>
      </c>
      <c r="B116" s="36" t="s">
        <v>499</v>
      </c>
      <c r="C116" s="35"/>
      <c r="D116" s="37">
        <f>SUM(E116,F116)</f>
        <v>0</v>
      </c>
      <c r="E116" s="37">
        <v>0</v>
      </c>
      <c r="F116" s="37" t="s">
        <v>27</v>
      </c>
      <c r="G116" s="37">
        <f>SUM(H116,I116)</f>
        <v>0</v>
      </c>
      <c r="H116" s="37">
        <v>0</v>
      </c>
      <c r="I116" s="37" t="s">
        <v>27</v>
      </c>
      <c r="J116" s="37">
        <f>SUM(K116,L116)</f>
        <v>0</v>
      </c>
      <c r="K116" s="37">
        <v>0</v>
      </c>
      <c r="L116" s="38" t="s">
        <v>27</v>
      </c>
      <c r="M116" s="39" t="e">
        <f t="shared" si="17"/>
        <v>#DIV/0!</v>
      </c>
    </row>
    <row r="117" spans="1:13" ht="15" hidden="1" customHeight="1" x14ac:dyDescent="0.25">
      <c r="A117" s="35">
        <v>4536</v>
      </c>
      <c r="B117" s="36" t="s">
        <v>500</v>
      </c>
      <c r="C117" s="35"/>
      <c r="D117" s="37">
        <f>SUM(E117,F117)</f>
        <v>0</v>
      </c>
      <c r="E117" s="37">
        <f>0-SUM(E116,E119)</f>
        <v>0</v>
      </c>
      <c r="F117" s="37" t="s">
        <v>27</v>
      </c>
      <c r="G117" s="37">
        <f>SUM(H117,I117)</f>
        <v>0</v>
      </c>
      <c r="H117" s="37">
        <f>0-SUM(H116,H119)</f>
        <v>0</v>
      </c>
      <c r="I117" s="37" t="s">
        <v>27</v>
      </c>
      <c r="J117" s="37">
        <f>SUM(K117,L117)</f>
        <v>0</v>
      </c>
      <c r="K117" s="37">
        <f>0-SUM(K116,K119)</f>
        <v>0</v>
      </c>
      <c r="L117" s="38" t="s">
        <v>27</v>
      </c>
      <c r="M117" s="39" t="e">
        <f t="shared" si="17"/>
        <v>#DIV/0!</v>
      </c>
    </row>
    <row r="118" spans="1:13" ht="51" customHeight="1" x14ac:dyDescent="0.25">
      <c r="A118" s="35">
        <v>4540</v>
      </c>
      <c r="B118" s="36" t="s">
        <v>501</v>
      </c>
      <c r="C118" s="35" t="s">
        <v>371</v>
      </c>
      <c r="D118" s="37">
        <f>SUM(D120:D122)</f>
        <v>0</v>
      </c>
      <c r="E118" s="37">
        <f>SUM(E120:E122)</f>
        <v>0</v>
      </c>
      <c r="F118" s="37" t="s">
        <v>27</v>
      </c>
      <c r="G118" s="37">
        <f>SUM(G120:G122)</f>
        <v>613785</v>
      </c>
      <c r="H118" s="37">
        <f>SUM(H120:H122)</f>
        <v>613785</v>
      </c>
      <c r="I118" s="37" t="s">
        <v>27</v>
      </c>
      <c r="J118" s="37">
        <f>SUM(J120:J122)</f>
        <v>0</v>
      </c>
      <c r="K118" s="37">
        <f>SUM(K120:K122)</f>
        <v>0</v>
      </c>
      <c r="L118" s="38" t="s">
        <v>27</v>
      </c>
      <c r="M118" s="39">
        <f t="shared" si="17"/>
        <v>0</v>
      </c>
    </row>
    <row r="119" spans="1:13" ht="15" customHeight="1" x14ac:dyDescent="0.25">
      <c r="A119" s="35"/>
      <c r="B119" s="36" t="s">
        <v>172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62"/>
      <c r="M119" s="39"/>
    </row>
    <row r="120" spans="1:13" ht="38.25" hidden="1" customHeight="1" x14ac:dyDescent="0.25">
      <c r="A120" s="35">
        <v>4541</v>
      </c>
      <c r="B120" s="36" t="s">
        <v>502</v>
      </c>
      <c r="C120" s="35" t="s">
        <v>503</v>
      </c>
      <c r="D120" s="37">
        <f>SUM(E120,F120)</f>
        <v>0</v>
      </c>
      <c r="E120" s="37">
        <v>0</v>
      </c>
      <c r="F120" s="37" t="s">
        <v>27</v>
      </c>
      <c r="G120" s="37">
        <f>SUM(H120,I120)</f>
        <v>0</v>
      </c>
      <c r="H120" s="37">
        <v>0</v>
      </c>
      <c r="I120" s="37" t="s">
        <v>27</v>
      </c>
      <c r="J120" s="37">
        <f>SUM(K120,L120)</f>
        <v>0</v>
      </c>
      <c r="K120" s="37">
        <v>0</v>
      </c>
      <c r="L120" s="38" t="s">
        <v>27</v>
      </c>
      <c r="M120" s="39" t="e">
        <f t="shared" ref="M120:M126" si="18">+J120*100/G120</f>
        <v>#DIV/0!</v>
      </c>
    </row>
    <row r="121" spans="1:13" ht="38.25" hidden="1" customHeight="1" x14ac:dyDescent="0.25">
      <c r="A121" s="35">
        <v>4542</v>
      </c>
      <c r="B121" s="36" t="s">
        <v>504</v>
      </c>
      <c r="C121" s="35" t="s">
        <v>505</v>
      </c>
      <c r="D121" s="37">
        <f>SUM(E121,F121)</f>
        <v>0</v>
      </c>
      <c r="E121" s="37">
        <v>0</v>
      </c>
      <c r="F121" s="37" t="s">
        <v>27</v>
      </c>
      <c r="G121" s="37">
        <f>SUM(H121,I121)</f>
        <v>0</v>
      </c>
      <c r="H121" s="37">
        <v>0</v>
      </c>
      <c r="I121" s="37" t="s">
        <v>27</v>
      </c>
      <c r="J121" s="37">
        <f>SUM(K121,L121)</f>
        <v>0</v>
      </c>
      <c r="K121" s="37">
        <v>0</v>
      </c>
      <c r="L121" s="38" t="s">
        <v>27</v>
      </c>
      <c r="M121" s="39" t="e">
        <f t="shared" si="18"/>
        <v>#DIV/0!</v>
      </c>
    </row>
    <row r="122" spans="1:13" ht="38.25" customHeight="1" x14ac:dyDescent="0.25">
      <c r="A122" s="35">
        <v>4543</v>
      </c>
      <c r="B122" s="36" t="s">
        <v>506</v>
      </c>
      <c r="C122" s="35" t="s">
        <v>507</v>
      </c>
      <c r="D122" s="37">
        <f>SUM(D123,D124,D125)</f>
        <v>0</v>
      </c>
      <c r="E122" s="37">
        <f>SUM(E123,E124,E125)</f>
        <v>0</v>
      </c>
      <c r="F122" s="37" t="s">
        <v>27</v>
      </c>
      <c r="G122" s="37">
        <f>SUM(G123,G124,G125)</f>
        <v>613785</v>
      </c>
      <c r="H122" s="37">
        <f>SUM(H123,H124,H125)</f>
        <v>613785</v>
      </c>
      <c r="I122" s="37" t="s">
        <v>27</v>
      </c>
      <c r="J122" s="37">
        <f>SUM(J123,J124,J125)</f>
        <v>0</v>
      </c>
      <c r="K122" s="37">
        <f>SUM(K123,K124,K125)</f>
        <v>0</v>
      </c>
      <c r="L122" s="38" t="s">
        <v>27</v>
      </c>
      <c r="M122" s="39">
        <f t="shared" si="18"/>
        <v>0</v>
      </c>
    </row>
    <row r="123" spans="1:13" ht="15" hidden="1" customHeight="1" x14ac:dyDescent="0.25">
      <c r="A123" s="35">
        <v>4544</v>
      </c>
      <c r="B123" s="36" t="s">
        <v>508</v>
      </c>
      <c r="C123" s="35"/>
      <c r="D123" s="37">
        <f>SUM(E123,F123)</f>
        <v>0</v>
      </c>
      <c r="E123" s="37">
        <v>0</v>
      </c>
      <c r="F123" s="37" t="s">
        <v>27</v>
      </c>
      <c r="G123" s="37">
        <f>SUM(H123,I123)</f>
        <v>0</v>
      </c>
      <c r="H123" s="37">
        <v>0</v>
      </c>
      <c r="I123" s="37" t="s">
        <v>27</v>
      </c>
      <c r="J123" s="37">
        <f>SUM(K123,L123)</f>
        <v>0</v>
      </c>
      <c r="K123" s="37">
        <v>0</v>
      </c>
      <c r="L123" s="38" t="s">
        <v>27</v>
      </c>
      <c r="M123" s="39" t="e">
        <f t="shared" si="18"/>
        <v>#DIV/0!</v>
      </c>
    </row>
    <row r="124" spans="1:13" ht="15" hidden="1" customHeight="1" x14ac:dyDescent="0.25">
      <c r="A124" s="35">
        <v>4545</v>
      </c>
      <c r="B124" s="36" t="s">
        <v>499</v>
      </c>
      <c r="C124" s="35"/>
      <c r="D124" s="37">
        <f>SUM(E124,F124)</f>
        <v>0</v>
      </c>
      <c r="E124" s="37">
        <v>0</v>
      </c>
      <c r="F124" s="37" t="s">
        <v>27</v>
      </c>
      <c r="G124" s="37">
        <f>SUM(H124,I124)</f>
        <v>0</v>
      </c>
      <c r="H124" s="37">
        <v>0</v>
      </c>
      <c r="I124" s="37" t="s">
        <v>27</v>
      </c>
      <c r="J124" s="37">
        <f>SUM(K124,L124)</f>
        <v>0</v>
      </c>
      <c r="K124" s="37">
        <v>0</v>
      </c>
      <c r="L124" s="38" t="s">
        <v>27</v>
      </c>
      <c r="M124" s="39" t="e">
        <f t="shared" si="18"/>
        <v>#DIV/0!</v>
      </c>
    </row>
    <row r="125" spans="1:13" ht="15" customHeight="1" x14ac:dyDescent="0.25">
      <c r="A125" s="35">
        <v>4546</v>
      </c>
      <c r="B125" s="36" t="s">
        <v>500</v>
      </c>
      <c r="C125" s="35"/>
      <c r="D125" s="37">
        <f>SUM(E125,F125)</f>
        <v>0</v>
      </c>
      <c r="E125" s="37">
        <v>0</v>
      </c>
      <c r="F125" s="37" t="s">
        <v>27</v>
      </c>
      <c r="G125" s="37">
        <f>SUM(H125,I125)</f>
        <v>613785</v>
      </c>
      <c r="H125" s="37">
        <v>613785</v>
      </c>
      <c r="I125" s="37" t="s">
        <v>27</v>
      </c>
      <c r="J125" s="37">
        <f>SUM(K125,L125)</f>
        <v>0</v>
      </c>
      <c r="K125" s="37">
        <v>0</v>
      </c>
      <c r="L125" s="38" t="s">
        <v>27</v>
      </c>
      <c r="M125" s="39">
        <f t="shared" si="18"/>
        <v>0</v>
      </c>
    </row>
    <row r="126" spans="1:13" ht="38.25" customHeight="1" x14ac:dyDescent="0.25">
      <c r="A126" s="35">
        <v>4600</v>
      </c>
      <c r="B126" s="36" t="s">
        <v>509</v>
      </c>
      <c r="C126" s="35" t="s">
        <v>371</v>
      </c>
      <c r="D126" s="37">
        <f>SUM(D128,D132,D138)</f>
        <v>0</v>
      </c>
      <c r="E126" s="37">
        <f>SUM(E128,E132,E138)</f>
        <v>0</v>
      </c>
      <c r="F126" s="37" t="s">
        <v>27</v>
      </c>
      <c r="G126" s="37">
        <f>SUM(G128,G132,G138)</f>
        <v>3000000</v>
      </c>
      <c r="H126" s="37">
        <f>SUM(H128,H132,H138)</f>
        <v>3000000</v>
      </c>
      <c r="I126" s="37" t="s">
        <v>27</v>
      </c>
      <c r="J126" s="37">
        <f>SUM(J128,J132,J138)</f>
        <v>2210000</v>
      </c>
      <c r="K126" s="37">
        <f>SUM(K128,K132,K138)</f>
        <v>2210000</v>
      </c>
      <c r="L126" s="38" t="s">
        <v>27</v>
      </c>
      <c r="M126" s="39">
        <f t="shared" si="18"/>
        <v>73.666666666666671</v>
      </c>
    </row>
    <row r="127" spans="1:13" ht="15" customHeight="1" x14ac:dyDescent="0.25">
      <c r="A127" s="35"/>
      <c r="B127" s="36" t="s">
        <v>369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62"/>
      <c r="M127" s="39"/>
    </row>
    <row r="128" spans="1:13" ht="25.5" hidden="1" customHeight="1" x14ac:dyDescent="0.25">
      <c r="A128" s="35">
        <v>4610</v>
      </c>
      <c r="B128" s="36" t="s">
        <v>510</v>
      </c>
      <c r="C128" s="35"/>
      <c r="D128" s="37">
        <f>SUM(D130:D131)</f>
        <v>0</v>
      </c>
      <c r="E128" s="37">
        <f>SUM(E130:E131)</f>
        <v>0</v>
      </c>
      <c r="F128" s="37" t="s">
        <v>27</v>
      </c>
      <c r="G128" s="37">
        <f>SUM(G130:G131)</f>
        <v>0</v>
      </c>
      <c r="H128" s="37">
        <f>SUM(H130:H131)</f>
        <v>0</v>
      </c>
      <c r="I128" s="37" t="s">
        <v>27</v>
      </c>
      <c r="J128" s="37">
        <f>SUM(J130:J131)</f>
        <v>0</v>
      </c>
      <c r="K128" s="37">
        <f>SUM(K130:K131)</f>
        <v>0</v>
      </c>
      <c r="L128" s="38" t="s">
        <v>27</v>
      </c>
      <c r="M128" s="39" t="e">
        <f>+J128*100/G128</f>
        <v>#DIV/0!</v>
      </c>
    </row>
    <row r="129" spans="1:13" ht="15" hidden="1" customHeight="1" x14ac:dyDescent="0.25">
      <c r="A129" s="35"/>
      <c r="B129" s="36" t="s">
        <v>369</v>
      </c>
      <c r="C129" s="35"/>
      <c r="D129" s="35"/>
      <c r="E129" s="35"/>
      <c r="F129" s="35"/>
      <c r="G129" s="35"/>
      <c r="H129" s="35"/>
      <c r="I129" s="35"/>
      <c r="J129" s="35"/>
      <c r="K129" s="35"/>
      <c r="L129" s="62"/>
      <c r="M129" s="39" t="e">
        <f>+J129*100/G129</f>
        <v>#DIV/0!</v>
      </c>
    </row>
    <row r="130" spans="1:13" ht="38.25" hidden="1" customHeight="1" x14ac:dyDescent="0.25">
      <c r="A130" s="35">
        <v>4610</v>
      </c>
      <c r="B130" s="36" t="s">
        <v>511</v>
      </c>
      <c r="C130" s="35" t="s">
        <v>512</v>
      </c>
      <c r="D130" s="37">
        <f>SUM(E130,F130)</f>
        <v>0</v>
      </c>
      <c r="E130" s="37">
        <v>0</v>
      </c>
      <c r="F130" s="37" t="s">
        <v>27</v>
      </c>
      <c r="G130" s="37">
        <f>SUM(H130,I130)</f>
        <v>0</v>
      </c>
      <c r="H130" s="37">
        <v>0</v>
      </c>
      <c r="I130" s="37" t="s">
        <v>27</v>
      </c>
      <c r="J130" s="37">
        <f>SUM(K130,L130)</f>
        <v>0</v>
      </c>
      <c r="K130" s="37">
        <v>0</v>
      </c>
      <c r="L130" s="38" t="s">
        <v>27</v>
      </c>
      <c r="M130" s="39" t="e">
        <f>+J130*100/G130</f>
        <v>#DIV/0!</v>
      </c>
    </row>
    <row r="131" spans="1:13" ht="38.25" hidden="1" customHeight="1" x14ac:dyDescent="0.25">
      <c r="A131" s="35">
        <v>4620</v>
      </c>
      <c r="B131" s="36" t="s">
        <v>513</v>
      </c>
      <c r="C131" s="35" t="s">
        <v>514</v>
      </c>
      <c r="D131" s="37">
        <f>SUM(E131,F131)</f>
        <v>0</v>
      </c>
      <c r="E131" s="37">
        <v>0</v>
      </c>
      <c r="F131" s="37" t="s">
        <v>27</v>
      </c>
      <c r="G131" s="37">
        <f>SUM(H131,I131)</f>
        <v>0</v>
      </c>
      <c r="H131" s="37">
        <v>0</v>
      </c>
      <c r="I131" s="37" t="s">
        <v>27</v>
      </c>
      <c r="J131" s="37">
        <f>SUM(K131,L131)</f>
        <v>0</v>
      </c>
      <c r="K131" s="37">
        <v>0</v>
      </c>
      <c r="L131" s="38" t="s">
        <v>27</v>
      </c>
      <c r="M131" s="39" t="e">
        <f>+J131*100/G131</f>
        <v>#DIV/0!</v>
      </c>
    </row>
    <row r="132" spans="1:13" ht="51" customHeight="1" x14ac:dyDescent="0.25">
      <c r="A132" s="35">
        <v>4630</v>
      </c>
      <c r="B132" s="36" t="s">
        <v>515</v>
      </c>
      <c r="C132" s="35" t="s">
        <v>371</v>
      </c>
      <c r="D132" s="37">
        <f>SUM(D134:D137)</f>
        <v>0</v>
      </c>
      <c r="E132" s="37">
        <f>SUM(E134:E137)</f>
        <v>0</v>
      </c>
      <c r="F132" s="37" t="s">
        <v>27</v>
      </c>
      <c r="G132" s="37">
        <f>SUM(G134:G137)</f>
        <v>3000000</v>
      </c>
      <c r="H132" s="37">
        <f>SUM(H134:H137)</f>
        <v>3000000</v>
      </c>
      <c r="I132" s="37" t="s">
        <v>27</v>
      </c>
      <c r="J132" s="37">
        <f>SUM(J134:J137)</f>
        <v>2210000</v>
      </c>
      <c r="K132" s="37">
        <f>SUM(K134:K137)</f>
        <v>2210000</v>
      </c>
      <c r="L132" s="38" t="s">
        <v>27</v>
      </c>
      <c r="M132" s="39">
        <f>+J132*100/G132</f>
        <v>73.666666666666671</v>
      </c>
    </row>
    <row r="133" spans="1:13" ht="15" customHeight="1" x14ac:dyDescent="0.25">
      <c r="A133" s="35"/>
      <c r="B133" s="36" t="s">
        <v>516</v>
      </c>
      <c r="C133" s="35"/>
      <c r="D133" s="35"/>
      <c r="E133" s="35"/>
      <c r="F133" s="35"/>
      <c r="G133" s="35"/>
      <c r="H133" s="35"/>
      <c r="I133" s="35"/>
      <c r="J133" s="35"/>
      <c r="K133" s="35"/>
      <c r="L133" s="62"/>
      <c r="M133" s="39"/>
    </row>
    <row r="134" spans="1:13" ht="25.5" hidden="1" customHeight="1" x14ac:dyDescent="0.25">
      <c r="A134" s="35">
        <v>4631</v>
      </c>
      <c r="B134" s="36" t="s">
        <v>517</v>
      </c>
      <c r="C134" s="35" t="s">
        <v>518</v>
      </c>
      <c r="D134" s="37">
        <f>SUM(E134,F134)</f>
        <v>0</v>
      </c>
      <c r="E134" s="37">
        <v>0</v>
      </c>
      <c r="F134" s="37" t="s">
        <v>27</v>
      </c>
      <c r="G134" s="37">
        <f>SUM(H134,I134)</f>
        <v>0</v>
      </c>
      <c r="H134" s="37">
        <v>0</v>
      </c>
      <c r="I134" s="37" t="s">
        <v>27</v>
      </c>
      <c r="J134" s="37">
        <f>SUM(K134,L134)</f>
        <v>0</v>
      </c>
      <c r="K134" s="37">
        <v>0</v>
      </c>
      <c r="L134" s="38" t="s">
        <v>27</v>
      </c>
      <c r="M134" s="39" t="e">
        <f t="shared" ref="M134:M141" si="19">+J134*100/G134</f>
        <v>#DIV/0!</v>
      </c>
    </row>
    <row r="135" spans="1:13" ht="25.5" hidden="1" customHeight="1" x14ac:dyDescent="0.25">
      <c r="A135" s="35">
        <v>4632</v>
      </c>
      <c r="B135" s="36" t="s">
        <v>519</v>
      </c>
      <c r="C135" s="35" t="s">
        <v>520</v>
      </c>
      <c r="D135" s="37">
        <f>SUM(E135,F135)</f>
        <v>0</v>
      </c>
      <c r="E135" s="37">
        <v>0</v>
      </c>
      <c r="F135" s="37" t="s">
        <v>27</v>
      </c>
      <c r="G135" s="37">
        <f>SUM(H135,I135)</f>
        <v>0</v>
      </c>
      <c r="H135" s="37">
        <v>0</v>
      </c>
      <c r="I135" s="37" t="s">
        <v>27</v>
      </c>
      <c r="J135" s="37">
        <f>SUM(K135,L135)</f>
        <v>0</v>
      </c>
      <c r="K135" s="37">
        <v>0</v>
      </c>
      <c r="L135" s="38" t="s">
        <v>27</v>
      </c>
      <c r="M135" s="39" t="e">
        <f t="shared" si="19"/>
        <v>#DIV/0!</v>
      </c>
    </row>
    <row r="136" spans="1:13" ht="15" hidden="1" customHeight="1" x14ac:dyDescent="0.25">
      <c r="A136" s="35">
        <v>4633</v>
      </c>
      <c r="B136" s="36" t="s">
        <v>521</v>
      </c>
      <c r="C136" s="35" t="s">
        <v>522</v>
      </c>
      <c r="D136" s="37">
        <f>SUM(E136,F136)</f>
        <v>0</v>
      </c>
      <c r="E136" s="37">
        <v>0</v>
      </c>
      <c r="F136" s="37" t="s">
        <v>27</v>
      </c>
      <c r="G136" s="37">
        <f>SUM(H136,I136)</f>
        <v>0</v>
      </c>
      <c r="H136" s="37">
        <v>0</v>
      </c>
      <c r="I136" s="37" t="s">
        <v>27</v>
      </c>
      <c r="J136" s="37">
        <f>SUM(K136,L136)</f>
        <v>0</v>
      </c>
      <c r="K136" s="37">
        <v>0</v>
      </c>
      <c r="L136" s="38" t="s">
        <v>27</v>
      </c>
      <c r="M136" s="39" t="e">
        <f t="shared" si="19"/>
        <v>#DIV/0!</v>
      </c>
    </row>
    <row r="137" spans="1:13" ht="15" customHeight="1" x14ac:dyDescent="0.25">
      <c r="A137" s="35">
        <v>4634</v>
      </c>
      <c r="B137" s="36" t="s">
        <v>523</v>
      </c>
      <c r="C137" s="35" t="s">
        <v>524</v>
      </c>
      <c r="D137" s="37">
        <f>SUM(E137,F137)</f>
        <v>0</v>
      </c>
      <c r="E137" s="37">
        <v>0</v>
      </c>
      <c r="F137" s="37" t="s">
        <v>27</v>
      </c>
      <c r="G137" s="37">
        <f>SUM(H137,I137)</f>
        <v>3000000</v>
      </c>
      <c r="H137" s="37">
        <v>3000000</v>
      </c>
      <c r="I137" s="37" t="s">
        <v>27</v>
      </c>
      <c r="J137" s="37">
        <f>SUM(K137,L137)</f>
        <v>2210000</v>
      </c>
      <c r="K137" s="37">
        <v>2210000</v>
      </c>
      <c r="L137" s="38" t="s">
        <v>27</v>
      </c>
      <c r="M137" s="39">
        <f t="shared" si="19"/>
        <v>73.666666666666671</v>
      </c>
    </row>
    <row r="138" spans="1:13" ht="15" hidden="1" customHeight="1" x14ac:dyDescent="0.25">
      <c r="A138" s="35">
        <v>4640</v>
      </c>
      <c r="B138" s="36" t="s">
        <v>525</v>
      </c>
      <c r="C138" s="35" t="s">
        <v>371</v>
      </c>
      <c r="D138" s="37">
        <f>SUM(D140)</f>
        <v>0</v>
      </c>
      <c r="E138" s="37">
        <f>SUM(E140)</f>
        <v>0</v>
      </c>
      <c r="F138" s="37" t="s">
        <v>27</v>
      </c>
      <c r="G138" s="37">
        <f>SUM(G140)</f>
        <v>0</v>
      </c>
      <c r="H138" s="37">
        <f>SUM(H140)</f>
        <v>0</v>
      </c>
      <c r="I138" s="37" t="s">
        <v>27</v>
      </c>
      <c r="J138" s="37">
        <f>SUM(J140)</f>
        <v>0</v>
      </c>
      <c r="K138" s="37">
        <f>SUM(K140)</f>
        <v>0</v>
      </c>
      <c r="L138" s="38" t="s">
        <v>27</v>
      </c>
      <c r="M138" s="39" t="e">
        <f t="shared" si="19"/>
        <v>#DIV/0!</v>
      </c>
    </row>
    <row r="139" spans="1:13" ht="15" hidden="1" customHeight="1" x14ac:dyDescent="0.25">
      <c r="A139" s="35"/>
      <c r="B139" s="36" t="s">
        <v>516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62"/>
      <c r="M139" s="39" t="e">
        <f t="shared" si="19"/>
        <v>#DIV/0!</v>
      </c>
    </row>
    <row r="140" spans="1:13" ht="15" hidden="1" customHeight="1" x14ac:dyDescent="0.25">
      <c r="A140" s="35">
        <v>4641</v>
      </c>
      <c r="B140" s="36" t="s">
        <v>526</v>
      </c>
      <c r="C140" s="35" t="s">
        <v>527</v>
      </c>
      <c r="D140" s="37">
        <f>SUM(E140,F140)</f>
        <v>0</v>
      </c>
      <c r="E140" s="37">
        <v>0</v>
      </c>
      <c r="F140" s="37" t="s">
        <v>27</v>
      </c>
      <c r="G140" s="37">
        <f>SUM(H140,I140)</f>
        <v>0</v>
      </c>
      <c r="H140" s="37">
        <v>0</v>
      </c>
      <c r="I140" s="37" t="s">
        <v>27</v>
      </c>
      <c r="J140" s="37">
        <f>SUM(K140,L140)</f>
        <v>0</v>
      </c>
      <c r="K140" s="37">
        <v>0</v>
      </c>
      <c r="L140" s="38" t="s">
        <v>27</v>
      </c>
      <c r="M140" s="39" t="e">
        <f t="shared" si="19"/>
        <v>#DIV/0!</v>
      </c>
    </row>
    <row r="141" spans="1:13" ht="38.25" customHeight="1" x14ac:dyDescent="0.25">
      <c r="A141" s="35">
        <v>4700</v>
      </c>
      <c r="B141" s="36" t="s">
        <v>528</v>
      </c>
      <c r="C141" s="35" t="s">
        <v>371</v>
      </c>
      <c r="D141" s="37">
        <f t="shared" ref="D141:L141" si="20">SUM(D143,D147,D153,D156,D160,D163,D166)</f>
        <v>0</v>
      </c>
      <c r="E141" s="37">
        <f t="shared" si="20"/>
        <v>0</v>
      </c>
      <c r="F141" s="37">
        <f t="shared" si="20"/>
        <v>0</v>
      </c>
      <c r="G141" s="37">
        <f t="shared" si="20"/>
        <v>14927803</v>
      </c>
      <c r="H141" s="37">
        <f t="shared" si="20"/>
        <v>42927803</v>
      </c>
      <c r="I141" s="37">
        <f t="shared" si="20"/>
        <v>0</v>
      </c>
      <c r="J141" s="37">
        <f t="shared" si="20"/>
        <v>1249000</v>
      </c>
      <c r="K141" s="37">
        <f t="shared" si="20"/>
        <v>29249000</v>
      </c>
      <c r="L141" s="38">
        <f t="shared" si="20"/>
        <v>0</v>
      </c>
      <c r="M141" s="39">
        <f t="shared" si="19"/>
        <v>8.3669378541504056</v>
      </c>
    </row>
    <row r="142" spans="1:13" ht="15" customHeight="1" x14ac:dyDescent="0.25">
      <c r="A142" s="35"/>
      <c r="B142" s="36" t="s">
        <v>369</v>
      </c>
      <c r="C142" s="35"/>
      <c r="D142" s="35"/>
      <c r="E142" s="35"/>
      <c r="F142" s="35"/>
      <c r="G142" s="35"/>
      <c r="H142" s="35"/>
      <c r="I142" s="35"/>
      <c r="J142" s="35"/>
      <c r="K142" s="35"/>
      <c r="L142" s="62"/>
      <c r="M142" s="39"/>
    </row>
    <row r="143" spans="1:13" ht="51" customHeight="1" x14ac:dyDescent="0.25">
      <c r="A143" s="35">
        <v>4710</v>
      </c>
      <c r="B143" s="36" t="s">
        <v>529</v>
      </c>
      <c r="C143" s="35" t="s">
        <v>371</v>
      </c>
      <c r="D143" s="37">
        <f>SUM(D145:D146)</f>
        <v>0</v>
      </c>
      <c r="E143" s="37">
        <f>SUM(E145:E146)</f>
        <v>0</v>
      </c>
      <c r="F143" s="37" t="s">
        <v>27</v>
      </c>
      <c r="G143" s="37">
        <f>SUM(G145:G146)</f>
        <v>300000</v>
      </c>
      <c r="H143" s="37">
        <f>SUM(H145:H146)</f>
        <v>300000</v>
      </c>
      <c r="I143" s="37" t="s">
        <v>27</v>
      </c>
      <c r="J143" s="37">
        <f>SUM(J145:J146)</f>
        <v>0</v>
      </c>
      <c r="K143" s="37">
        <f>SUM(K145:K146)</f>
        <v>0</v>
      </c>
      <c r="L143" s="38" t="s">
        <v>27</v>
      </c>
      <c r="M143" s="39">
        <f>+J143*100/G143</f>
        <v>0</v>
      </c>
    </row>
    <row r="144" spans="1:13" ht="15" customHeight="1" x14ac:dyDescent="0.25">
      <c r="A144" s="35"/>
      <c r="B144" s="36" t="s">
        <v>516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62"/>
      <c r="M144" s="39"/>
    </row>
    <row r="145" spans="1:13" ht="51" hidden="1" customHeight="1" x14ac:dyDescent="0.25">
      <c r="A145" s="35">
        <v>4711</v>
      </c>
      <c r="B145" s="36" t="s">
        <v>530</v>
      </c>
      <c r="C145" s="35" t="s">
        <v>531</v>
      </c>
      <c r="D145" s="37">
        <f>SUM(E145,F145)</f>
        <v>0</v>
      </c>
      <c r="E145" s="37">
        <v>0</v>
      </c>
      <c r="F145" s="37" t="s">
        <v>27</v>
      </c>
      <c r="G145" s="37">
        <f>SUM(H145,I145)</f>
        <v>0</v>
      </c>
      <c r="H145" s="37">
        <v>0</v>
      </c>
      <c r="I145" s="37" t="s">
        <v>27</v>
      </c>
      <c r="J145" s="37">
        <f>SUM(K145,L145)</f>
        <v>0</v>
      </c>
      <c r="K145" s="37">
        <v>0</v>
      </c>
      <c r="L145" s="38" t="s">
        <v>27</v>
      </c>
      <c r="M145" s="39" t="e">
        <f>+J145*100/G145</f>
        <v>#DIV/0!</v>
      </c>
    </row>
    <row r="146" spans="1:13" ht="25.5" customHeight="1" x14ac:dyDescent="0.25">
      <c r="A146" s="35">
        <v>4712</v>
      </c>
      <c r="B146" s="36" t="s">
        <v>532</v>
      </c>
      <c r="C146" s="35" t="s">
        <v>533</v>
      </c>
      <c r="D146" s="37">
        <f>SUM(E146,F146)</f>
        <v>0</v>
      </c>
      <c r="E146" s="37">
        <v>0</v>
      </c>
      <c r="F146" s="37" t="s">
        <v>27</v>
      </c>
      <c r="G146" s="37">
        <f>SUM(H146,I146)</f>
        <v>300000</v>
      </c>
      <c r="H146" s="37">
        <v>300000</v>
      </c>
      <c r="I146" s="37" t="s">
        <v>27</v>
      </c>
      <c r="J146" s="37">
        <f>SUM(K146,L146)</f>
        <v>0</v>
      </c>
      <c r="K146" s="37">
        <v>0</v>
      </c>
      <c r="L146" s="38" t="s">
        <v>27</v>
      </c>
      <c r="M146" s="39">
        <f>+J146*100/G146</f>
        <v>0</v>
      </c>
    </row>
    <row r="147" spans="1:13" ht="63.75" customHeight="1" x14ac:dyDescent="0.25">
      <c r="A147" s="35">
        <v>4720</v>
      </c>
      <c r="B147" s="36" t="s">
        <v>534</v>
      </c>
      <c r="C147" s="35" t="s">
        <v>371</v>
      </c>
      <c r="D147" s="37">
        <f>SUM(D149:D152)</f>
        <v>0</v>
      </c>
      <c r="E147" s="37">
        <f>SUM(E149:E152)</f>
        <v>0</v>
      </c>
      <c r="F147" s="37" t="s">
        <v>27</v>
      </c>
      <c r="G147" s="37">
        <f>SUM(G149:G152)</f>
        <v>2266000</v>
      </c>
      <c r="H147" s="37">
        <f>SUM(H149:H152)</f>
        <v>2266000</v>
      </c>
      <c r="I147" s="37" t="s">
        <v>27</v>
      </c>
      <c r="J147" s="37">
        <f>SUM(J149:J152)</f>
        <v>1249000</v>
      </c>
      <c r="K147" s="37">
        <f>SUM(K149:K152)</f>
        <v>1249000</v>
      </c>
      <c r="L147" s="38" t="s">
        <v>27</v>
      </c>
      <c r="M147" s="39">
        <f>+J147*100/G147</f>
        <v>55.119152691968225</v>
      </c>
    </row>
    <row r="148" spans="1:13" ht="15" customHeight="1" x14ac:dyDescent="0.25">
      <c r="A148" s="35"/>
      <c r="B148" s="36" t="s">
        <v>516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62"/>
      <c r="M148" s="39"/>
    </row>
    <row r="149" spans="1:13" ht="15" hidden="1" customHeight="1" x14ac:dyDescent="0.25">
      <c r="A149" s="35">
        <v>4721</v>
      </c>
      <c r="B149" s="36" t="s">
        <v>535</v>
      </c>
      <c r="C149" s="35" t="s">
        <v>536</v>
      </c>
      <c r="D149" s="37">
        <f>SUM(E149,F149)</f>
        <v>0</v>
      </c>
      <c r="E149" s="37">
        <v>0</v>
      </c>
      <c r="F149" s="37" t="s">
        <v>27</v>
      </c>
      <c r="G149" s="37">
        <f>SUM(H149,I149)</f>
        <v>0</v>
      </c>
      <c r="H149" s="37">
        <v>0</v>
      </c>
      <c r="I149" s="37" t="s">
        <v>27</v>
      </c>
      <c r="J149" s="37">
        <f>SUM(K149,L149)</f>
        <v>0</v>
      </c>
      <c r="K149" s="37">
        <v>0</v>
      </c>
      <c r="L149" s="38" t="s">
        <v>27</v>
      </c>
      <c r="M149" s="39" t="e">
        <f t="shared" ref="M149:M160" si="21">+J149*100/G149</f>
        <v>#DIV/0!</v>
      </c>
    </row>
    <row r="150" spans="1:13" ht="15" hidden="1" customHeight="1" x14ac:dyDescent="0.25">
      <c r="A150" s="35">
        <v>4722</v>
      </c>
      <c r="B150" s="36" t="s">
        <v>537</v>
      </c>
      <c r="C150" s="35" t="s">
        <v>538</v>
      </c>
      <c r="D150" s="37">
        <f>SUM(E150,F150)</f>
        <v>0</v>
      </c>
      <c r="E150" s="37">
        <v>0</v>
      </c>
      <c r="F150" s="37" t="s">
        <v>27</v>
      </c>
      <c r="G150" s="37">
        <f>SUM(H150,I150)</f>
        <v>0</v>
      </c>
      <c r="H150" s="37">
        <v>0</v>
      </c>
      <c r="I150" s="37" t="s">
        <v>27</v>
      </c>
      <c r="J150" s="37">
        <f>SUM(K150,L150)</f>
        <v>0</v>
      </c>
      <c r="K150" s="37">
        <v>0</v>
      </c>
      <c r="L150" s="38" t="s">
        <v>27</v>
      </c>
      <c r="M150" s="39" t="e">
        <f t="shared" si="21"/>
        <v>#DIV/0!</v>
      </c>
    </row>
    <row r="151" spans="1:13" ht="15" customHeight="1" x14ac:dyDescent="0.25">
      <c r="A151" s="35">
        <v>4723</v>
      </c>
      <c r="B151" s="36" t="s">
        <v>539</v>
      </c>
      <c r="C151" s="35" t="s">
        <v>540</v>
      </c>
      <c r="D151" s="37">
        <f>SUM(E151,F151)</f>
        <v>0</v>
      </c>
      <c r="E151" s="37">
        <v>0</v>
      </c>
      <c r="F151" s="37" t="s">
        <v>27</v>
      </c>
      <c r="G151" s="37">
        <f>SUM(H151,I151)</f>
        <v>2266000</v>
      </c>
      <c r="H151" s="37">
        <v>2266000</v>
      </c>
      <c r="I151" s="37" t="s">
        <v>27</v>
      </c>
      <c r="J151" s="37">
        <f>SUM(K151,L151)</f>
        <v>1249000</v>
      </c>
      <c r="K151" s="37">
        <v>1249000</v>
      </c>
      <c r="L151" s="38" t="s">
        <v>27</v>
      </c>
      <c r="M151" s="39">
        <f t="shared" si="21"/>
        <v>55.119152691968225</v>
      </c>
    </row>
    <row r="152" spans="1:13" ht="38.25" hidden="1" customHeight="1" x14ac:dyDescent="0.25">
      <c r="A152" s="35">
        <v>4724</v>
      </c>
      <c r="B152" s="36" t="s">
        <v>541</v>
      </c>
      <c r="C152" s="35" t="s">
        <v>542</v>
      </c>
      <c r="D152" s="37">
        <f>SUM(E152,F152)</f>
        <v>0</v>
      </c>
      <c r="E152" s="37">
        <v>0</v>
      </c>
      <c r="F152" s="37" t="s">
        <v>27</v>
      </c>
      <c r="G152" s="37">
        <f>SUM(H152,I152)</f>
        <v>0</v>
      </c>
      <c r="H152" s="37">
        <v>0</v>
      </c>
      <c r="I152" s="37" t="s">
        <v>27</v>
      </c>
      <c r="J152" s="37">
        <f>SUM(K152,L152)</f>
        <v>0</v>
      </c>
      <c r="K152" s="37">
        <v>0</v>
      </c>
      <c r="L152" s="38" t="s">
        <v>27</v>
      </c>
      <c r="M152" s="39" t="e">
        <f t="shared" si="21"/>
        <v>#DIV/0!</v>
      </c>
    </row>
    <row r="153" spans="1:13" ht="25.5" hidden="1" customHeight="1" x14ac:dyDescent="0.25">
      <c r="A153" s="35">
        <v>4730</v>
      </c>
      <c r="B153" s="36" t="s">
        <v>543</v>
      </c>
      <c r="C153" s="35" t="s">
        <v>371</v>
      </c>
      <c r="D153" s="37">
        <f>SUM(D155)</f>
        <v>0</v>
      </c>
      <c r="E153" s="37">
        <f>SUM(E155)</f>
        <v>0</v>
      </c>
      <c r="F153" s="37" t="s">
        <v>27</v>
      </c>
      <c r="G153" s="37">
        <f>SUM(G155)</f>
        <v>0</v>
      </c>
      <c r="H153" s="37">
        <f>SUM(H155)</f>
        <v>0</v>
      </c>
      <c r="I153" s="37" t="s">
        <v>27</v>
      </c>
      <c r="J153" s="37">
        <f>SUM(J155)</f>
        <v>0</v>
      </c>
      <c r="K153" s="37">
        <f>SUM(K155)</f>
        <v>0</v>
      </c>
      <c r="L153" s="38" t="s">
        <v>27</v>
      </c>
      <c r="M153" s="39" t="e">
        <f t="shared" si="21"/>
        <v>#DIV/0!</v>
      </c>
    </row>
    <row r="154" spans="1:13" ht="15" hidden="1" customHeight="1" x14ac:dyDescent="0.25">
      <c r="A154" s="35"/>
      <c r="B154" s="36" t="s">
        <v>172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62"/>
      <c r="M154" s="39" t="e">
        <f t="shared" si="21"/>
        <v>#DIV/0!</v>
      </c>
    </row>
    <row r="155" spans="1:13" ht="25.5" hidden="1" customHeight="1" x14ac:dyDescent="0.25">
      <c r="A155" s="35">
        <v>4731</v>
      </c>
      <c r="B155" s="36" t="s">
        <v>544</v>
      </c>
      <c r="C155" s="35" t="s">
        <v>545</v>
      </c>
      <c r="D155" s="37">
        <f>SUM(E155,F155)</f>
        <v>0</v>
      </c>
      <c r="E155" s="37">
        <v>0</v>
      </c>
      <c r="F155" s="37" t="s">
        <v>27</v>
      </c>
      <c r="G155" s="37">
        <f>SUM(H155,I155)</f>
        <v>0</v>
      </c>
      <c r="H155" s="37">
        <v>0</v>
      </c>
      <c r="I155" s="37" t="s">
        <v>27</v>
      </c>
      <c r="J155" s="37">
        <f>SUM(K155,L155)</f>
        <v>0</v>
      </c>
      <c r="K155" s="37">
        <v>0</v>
      </c>
      <c r="L155" s="38" t="s">
        <v>27</v>
      </c>
      <c r="M155" s="39" t="e">
        <f t="shared" si="21"/>
        <v>#DIV/0!</v>
      </c>
    </row>
    <row r="156" spans="1:13" ht="51" hidden="1" customHeight="1" x14ac:dyDescent="0.25">
      <c r="A156" s="35">
        <v>4740</v>
      </c>
      <c r="B156" s="36" t="s">
        <v>546</v>
      </c>
      <c r="C156" s="35" t="s">
        <v>371</v>
      </c>
      <c r="D156" s="37">
        <f>SUM(D158:D159)</f>
        <v>0</v>
      </c>
      <c r="E156" s="37">
        <f>SUM(E158:E159)</f>
        <v>0</v>
      </c>
      <c r="F156" s="37" t="s">
        <v>27</v>
      </c>
      <c r="G156" s="37">
        <f>SUM(G158:G159)</f>
        <v>0</v>
      </c>
      <c r="H156" s="37">
        <f>SUM(H158:H159)</f>
        <v>0</v>
      </c>
      <c r="I156" s="37" t="s">
        <v>27</v>
      </c>
      <c r="J156" s="37">
        <f>SUM(J158:J159)</f>
        <v>0</v>
      </c>
      <c r="K156" s="37">
        <f>SUM(K158:K159)</f>
        <v>0</v>
      </c>
      <c r="L156" s="38" t="s">
        <v>27</v>
      </c>
      <c r="M156" s="39" t="e">
        <f t="shared" si="21"/>
        <v>#DIV/0!</v>
      </c>
    </row>
    <row r="157" spans="1:13" ht="15" hidden="1" customHeight="1" x14ac:dyDescent="0.25">
      <c r="A157" s="35"/>
      <c r="B157" s="36" t="s">
        <v>172</v>
      </c>
      <c r="C157" s="35"/>
      <c r="D157" s="35"/>
      <c r="E157" s="35"/>
      <c r="F157" s="35"/>
      <c r="G157" s="35"/>
      <c r="H157" s="35"/>
      <c r="I157" s="35"/>
      <c r="J157" s="35"/>
      <c r="K157" s="35"/>
      <c r="L157" s="62"/>
      <c r="M157" s="39" t="e">
        <f t="shared" si="21"/>
        <v>#DIV/0!</v>
      </c>
    </row>
    <row r="158" spans="1:13" ht="38.25" hidden="1" customHeight="1" x14ac:dyDescent="0.25">
      <c r="A158" s="35">
        <v>4741</v>
      </c>
      <c r="B158" s="36" t="s">
        <v>547</v>
      </c>
      <c r="C158" s="35" t="s">
        <v>548</v>
      </c>
      <c r="D158" s="37">
        <f>SUM(E158,F158)</f>
        <v>0</v>
      </c>
      <c r="E158" s="37">
        <v>0</v>
      </c>
      <c r="F158" s="37" t="s">
        <v>27</v>
      </c>
      <c r="G158" s="37">
        <f>SUM(H158,I158)</f>
        <v>0</v>
      </c>
      <c r="H158" s="37">
        <v>0</v>
      </c>
      <c r="I158" s="37" t="s">
        <v>27</v>
      </c>
      <c r="J158" s="37">
        <f>SUM(K158,L158)</f>
        <v>0</v>
      </c>
      <c r="K158" s="37">
        <v>0</v>
      </c>
      <c r="L158" s="38" t="s">
        <v>27</v>
      </c>
      <c r="M158" s="39" t="e">
        <f t="shared" si="21"/>
        <v>#DIV/0!</v>
      </c>
    </row>
    <row r="159" spans="1:13" ht="25.5" hidden="1" customHeight="1" x14ac:dyDescent="0.25">
      <c r="A159" s="35">
        <v>4742</v>
      </c>
      <c r="B159" s="36" t="s">
        <v>549</v>
      </c>
      <c r="C159" s="35" t="s">
        <v>550</v>
      </c>
      <c r="D159" s="37">
        <f>SUM(E159,F159)</f>
        <v>0</v>
      </c>
      <c r="E159" s="37">
        <v>0</v>
      </c>
      <c r="F159" s="37" t="s">
        <v>27</v>
      </c>
      <c r="G159" s="37">
        <f>SUM(H159,I159)</f>
        <v>0</v>
      </c>
      <c r="H159" s="37">
        <v>0</v>
      </c>
      <c r="I159" s="37" t="s">
        <v>27</v>
      </c>
      <c r="J159" s="37">
        <f>SUM(K159,L159)</f>
        <v>0</v>
      </c>
      <c r="K159" s="37">
        <v>0</v>
      </c>
      <c r="L159" s="38" t="s">
        <v>27</v>
      </c>
      <c r="M159" s="39" t="e">
        <f t="shared" si="21"/>
        <v>#DIV/0!</v>
      </c>
    </row>
    <row r="160" spans="1:13" ht="63.75" hidden="1" customHeight="1" x14ac:dyDescent="0.25">
      <c r="A160" s="35">
        <v>4750</v>
      </c>
      <c r="B160" s="36" t="s">
        <v>551</v>
      </c>
      <c r="C160" s="35" t="s">
        <v>371</v>
      </c>
      <c r="D160" s="37">
        <f>SUM(D162)</f>
        <v>0</v>
      </c>
      <c r="E160" s="37">
        <f>SUM(E162)</f>
        <v>0</v>
      </c>
      <c r="F160" s="37" t="s">
        <v>27</v>
      </c>
      <c r="G160" s="37">
        <f>SUM(G162)</f>
        <v>0</v>
      </c>
      <c r="H160" s="37">
        <f>SUM(H162)</f>
        <v>0</v>
      </c>
      <c r="I160" s="37" t="s">
        <v>27</v>
      </c>
      <c r="J160" s="37">
        <f>SUM(J162)</f>
        <v>0</v>
      </c>
      <c r="K160" s="37">
        <f>SUM(K162)</f>
        <v>0</v>
      </c>
      <c r="L160" s="38" t="s">
        <v>27</v>
      </c>
      <c r="M160" s="39" t="e">
        <f t="shared" si="21"/>
        <v>#DIV/0!</v>
      </c>
    </row>
    <row r="161" spans="1:13" ht="15" customHeight="1" x14ac:dyDescent="0.25">
      <c r="A161" s="35"/>
      <c r="B161" s="36" t="s">
        <v>172</v>
      </c>
      <c r="C161" s="35"/>
      <c r="D161" s="35"/>
      <c r="E161" s="35"/>
      <c r="F161" s="35"/>
      <c r="G161" s="35"/>
      <c r="H161" s="35"/>
      <c r="I161" s="35"/>
      <c r="J161" s="35"/>
      <c r="K161" s="35"/>
      <c r="L161" s="62"/>
      <c r="M161" s="39"/>
    </row>
    <row r="162" spans="1:13" ht="51" hidden="1" customHeight="1" x14ac:dyDescent="0.25">
      <c r="A162" s="35">
        <v>4751</v>
      </c>
      <c r="B162" s="36" t="s">
        <v>552</v>
      </c>
      <c r="C162" s="35" t="s">
        <v>553</v>
      </c>
      <c r="D162" s="37">
        <f>SUM(E162,F162)</f>
        <v>0</v>
      </c>
      <c r="E162" s="37">
        <v>0</v>
      </c>
      <c r="F162" s="37" t="s">
        <v>27</v>
      </c>
      <c r="G162" s="37">
        <f>SUM(H162,I162)</f>
        <v>0</v>
      </c>
      <c r="H162" s="37">
        <v>0</v>
      </c>
      <c r="I162" s="37" t="s">
        <v>27</v>
      </c>
      <c r="J162" s="37">
        <f>SUM(K162,L162)</f>
        <v>0</v>
      </c>
      <c r="K162" s="37">
        <v>0</v>
      </c>
      <c r="L162" s="38" t="s">
        <v>27</v>
      </c>
      <c r="M162" s="39" t="e">
        <f>+J162*100/G162</f>
        <v>#DIV/0!</v>
      </c>
    </row>
    <row r="163" spans="1:13" ht="15" hidden="1" customHeight="1" x14ac:dyDescent="0.25">
      <c r="A163" s="35">
        <v>4760</v>
      </c>
      <c r="B163" s="36" t="s">
        <v>554</v>
      </c>
      <c r="C163" s="35" t="s">
        <v>371</v>
      </c>
      <c r="D163" s="37">
        <f>SUM(D165)</f>
        <v>0</v>
      </c>
      <c r="E163" s="37">
        <f>SUM(E165)</f>
        <v>0</v>
      </c>
      <c r="F163" s="37" t="s">
        <v>27</v>
      </c>
      <c r="G163" s="37">
        <f>SUM(G165)</f>
        <v>0</v>
      </c>
      <c r="H163" s="37">
        <f>SUM(H165)</f>
        <v>0</v>
      </c>
      <c r="I163" s="37" t="s">
        <v>27</v>
      </c>
      <c r="J163" s="37">
        <f>SUM(J165)</f>
        <v>0</v>
      </c>
      <c r="K163" s="37">
        <f>SUM(K165)</f>
        <v>0</v>
      </c>
      <c r="L163" s="38" t="s">
        <v>27</v>
      </c>
      <c r="M163" s="39" t="e">
        <f>+J163*100/G163</f>
        <v>#DIV/0!</v>
      </c>
    </row>
    <row r="164" spans="1:13" ht="15" hidden="1" customHeight="1" x14ac:dyDescent="0.25">
      <c r="A164" s="35"/>
      <c r="B164" s="36" t="s">
        <v>172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62"/>
      <c r="M164" s="39" t="e">
        <f>+J164*100/G164</f>
        <v>#DIV/0!</v>
      </c>
    </row>
    <row r="165" spans="1:13" ht="15" hidden="1" customHeight="1" x14ac:dyDescent="0.25">
      <c r="A165" s="35">
        <v>4761</v>
      </c>
      <c r="B165" s="36" t="s">
        <v>555</v>
      </c>
      <c r="C165" s="35" t="s">
        <v>556</v>
      </c>
      <c r="D165" s="37">
        <f>SUM(E165,F165)</f>
        <v>0</v>
      </c>
      <c r="E165" s="37">
        <v>0</v>
      </c>
      <c r="F165" s="37" t="s">
        <v>27</v>
      </c>
      <c r="G165" s="37">
        <f>SUM(H165,I165)</f>
        <v>0</v>
      </c>
      <c r="H165" s="37">
        <v>0</v>
      </c>
      <c r="I165" s="37" t="s">
        <v>27</v>
      </c>
      <c r="J165" s="37">
        <f>SUM(K165,L165)</f>
        <v>0</v>
      </c>
      <c r="K165" s="37">
        <v>0</v>
      </c>
      <c r="L165" s="38" t="s">
        <v>27</v>
      </c>
      <c r="M165" s="39" t="e">
        <f>+J165*100/G165</f>
        <v>#DIV/0!</v>
      </c>
    </row>
    <row r="166" spans="1:13" ht="15" customHeight="1" x14ac:dyDescent="0.25">
      <c r="A166" s="35">
        <v>4770</v>
      </c>
      <c r="B166" s="36" t="s">
        <v>557</v>
      </c>
      <c r="C166" s="35" t="s">
        <v>371</v>
      </c>
      <c r="D166" s="37">
        <f t="shared" ref="D166:L166" si="22">SUM(D168)</f>
        <v>0</v>
      </c>
      <c r="E166" s="37">
        <f t="shared" si="22"/>
        <v>0</v>
      </c>
      <c r="F166" s="37">
        <f t="shared" si="22"/>
        <v>0</v>
      </c>
      <c r="G166" s="37">
        <f t="shared" si="22"/>
        <v>12361803</v>
      </c>
      <c r="H166" s="37">
        <f t="shared" si="22"/>
        <v>40361803</v>
      </c>
      <c r="I166" s="37">
        <f t="shared" si="22"/>
        <v>0</v>
      </c>
      <c r="J166" s="37">
        <f t="shared" si="22"/>
        <v>0</v>
      </c>
      <c r="K166" s="37">
        <f t="shared" si="22"/>
        <v>28000000</v>
      </c>
      <c r="L166" s="38">
        <f t="shared" si="22"/>
        <v>0</v>
      </c>
      <c r="M166" s="39">
        <f>+J166*100/G166</f>
        <v>0</v>
      </c>
    </row>
    <row r="167" spans="1:13" ht="15" customHeight="1" x14ac:dyDescent="0.25">
      <c r="A167" s="35"/>
      <c r="B167" s="36" t="s">
        <v>172</v>
      </c>
      <c r="C167" s="35"/>
      <c r="D167" s="35"/>
      <c r="E167" s="35"/>
      <c r="F167" s="35"/>
      <c r="G167" s="35"/>
      <c r="H167" s="35"/>
      <c r="I167" s="35"/>
      <c r="J167" s="35"/>
      <c r="K167" s="35"/>
      <c r="L167" s="62"/>
      <c r="M167" s="39"/>
    </row>
    <row r="168" spans="1:13" ht="15" customHeight="1" x14ac:dyDescent="0.25">
      <c r="A168" s="35">
        <v>4771</v>
      </c>
      <c r="B168" s="36" t="s">
        <v>558</v>
      </c>
      <c r="C168" s="35" t="s">
        <v>559</v>
      </c>
      <c r="D168" s="37">
        <v>0</v>
      </c>
      <c r="E168" s="37">
        <v>0</v>
      </c>
      <c r="F168" s="37">
        <v>0</v>
      </c>
      <c r="G168" s="37">
        <v>12361803</v>
      </c>
      <c r="H168" s="37">
        <v>40361803</v>
      </c>
      <c r="I168" s="37">
        <v>0</v>
      </c>
      <c r="J168" s="37">
        <v>0</v>
      </c>
      <c r="K168" s="37">
        <v>28000000</v>
      </c>
      <c r="L168" s="38">
        <v>0</v>
      </c>
      <c r="M168" s="39">
        <f>+J168*100/G168</f>
        <v>0</v>
      </c>
    </row>
    <row r="169" spans="1:13" ht="38.25" customHeight="1" x14ac:dyDescent="0.25">
      <c r="A169" s="35">
        <v>4772</v>
      </c>
      <c r="B169" s="36" t="s">
        <v>560</v>
      </c>
      <c r="C169" s="35" t="s">
        <v>371</v>
      </c>
      <c r="D169" s="37">
        <f>SUM(E169,F169)</f>
        <v>0</v>
      </c>
      <c r="E169" s="37">
        <v>0</v>
      </c>
      <c r="F169" s="37" t="s">
        <v>27</v>
      </c>
      <c r="G169" s="37">
        <f>SUM(H169,I169)</f>
        <v>28000000</v>
      </c>
      <c r="H169" s="37">
        <v>28000000</v>
      </c>
      <c r="I169" s="37" t="s">
        <v>27</v>
      </c>
      <c r="J169" s="37">
        <f>SUM(K169,L169)</f>
        <v>28000000</v>
      </c>
      <c r="K169" s="37">
        <v>28000000</v>
      </c>
      <c r="L169" s="38" t="s">
        <v>27</v>
      </c>
      <c r="M169" s="39">
        <f>+J169*100/G169</f>
        <v>100</v>
      </c>
    </row>
    <row r="170" spans="1:13" ht="38.25" customHeight="1" x14ac:dyDescent="0.25">
      <c r="A170" s="35">
        <v>5000</v>
      </c>
      <c r="B170" s="36" t="s">
        <v>561</v>
      </c>
      <c r="C170" s="35" t="s">
        <v>371</v>
      </c>
      <c r="D170" s="37">
        <f>SUM(D172,D190,D196,D199,D205)</f>
        <v>0</v>
      </c>
      <c r="E170" s="37" t="s">
        <v>27</v>
      </c>
      <c r="F170" s="37">
        <f>SUM(F172,F190,F196,F199,F205)</f>
        <v>0</v>
      </c>
      <c r="G170" s="37">
        <f>SUM(G172,G190,G196,G199,G205)</f>
        <v>85995887.5</v>
      </c>
      <c r="H170" s="37" t="s">
        <v>27</v>
      </c>
      <c r="I170" s="37">
        <f>SUM(I172,I190,I196,I199,I205)</f>
        <v>85995887.5</v>
      </c>
      <c r="J170" s="37">
        <f>SUM(J172,J190,J196,J199,J205)</f>
        <v>81542689.5</v>
      </c>
      <c r="K170" s="37" t="s">
        <v>27</v>
      </c>
      <c r="L170" s="38">
        <f>SUM(L172,L190,L196,L199,L205)</f>
        <v>81542689.5</v>
      </c>
      <c r="M170" s="39">
        <f>+J170*100/G170</f>
        <v>94.821615161538972</v>
      </c>
    </row>
    <row r="171" spans="1:13" ht="15" customHeight="1" x14ac:dyDescent="0.25">
      <c r="A171" s="35"/>
      <c r="B171" s="36" t="s">
        <v>369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62"/>
      <c r="M171" s="39"/>
    </row>
    <row r="172" spans="1:13" ht="25.5" customHeight="1" x14ac:dyDescent="0.25">
      <c r="A172" s="35">
        <v>5100</v>
      </c>
      <c r="B172" s="36" t="s">
        <v>562</v>
      </c>
      <c r="C172" s="35" t="s">
        <v>371</v>
      </c>
      <c r="D172" s="37">
        <f>SUM(D174,D179,D184)</f>
        <v>0</v>
      </c>
      <c r="E172" s="37" t="s">
        <v>27</v>
      </c>
      <c r="F172" s="37">
        <f>SUM(F174,F179,F184)</f>
        <v>0</v>
      </c>
      <c r="G172" s="37">
        <f>SUM(G174,G179,G184)</f>
        <v>84370292.5</v>
      </c>
      <c r="H172" s="37" t="s">
        <v>27</v>
      </c>
      <c r="I172" s="37">
        <f>SUM(I174,I179,I184)</f>
        <v>84370292.5</v>
      </c>
      <c r="J172" s="37">
        <f>SUM(J174,J179,J184)</f>
        <v>80232589.5</v>
      </c>
      <c r="K172" s="37" t="s">
        <v>27</v>
      </c>
      <c r="L172" s="38">
        <f>SUM(L174,L179,L184)</f>
        <v>80232589.5</v>
      </c>
      <c r="M172" s="39">
        <f>+J172*100/G172</f>
        <v>95.095782084671569</v>
      </c>
    </row>
    <row r="173" spans="1:13" ht="15" customHeight="1" x14ac:dyDescent="0.25">
      <c r="A173" s="35"/>
      <c r="B173" s="36" t="s">
        <v>369</v>
      </c>
      <c r="C173" s="35"/>
      <c r="D173" s="35"/>
      <c r="E173" s="35"/>
      <c r="F173" s="35"/>
      <c r="G173" s="35"/>
      <c r="H173" s="35"/>
      <c r="I173" s="35"/>
      <c r="J173" s="35"/>
      <c r="K173" s="35"/>
      <c r="L173" s="62"/>
      <c r="M173" s="39"/>
    </row>
    <row r="174" spans="1:13" ht="38.25" customHeight="1" x14ac:dyDescent="0.25">
      <c r="A174" s="35">
        <v>5110</v>
      </c>
      <c r="B174" s="36" t="s">
        <v>563</v>
      </c>
      <c r="C174" s="35" t="s">
        <v>371</v>
      </c>
      <c r="D174" s="37">
        <f>SUM(D176:D178)</f>
        <v>0</v>
      </c>
      <c r="E174" s="37" t="s">
        <v>27</v>
      </c>
      <c r="F174" s="37">
        <f>SUM(F176:F178)</f>
        <v>0</v>
      </c>
      <c r="G174" s="37">
        <f>SUM(G176:G178)</f>
        <v>78869632.5</v>
      </c>
      <c r="H174" s="37" t="s">
        <v>27</v>
      </c>
      <c r="I174" s="37">
        <f>SUM(I176:I178)</f>
        <v>78869632.5</v>
      </c>
      <c r="J174" s="37">
        <f>SUM(J176:J178)</f>
        <v>74977929.5</v>
      </c>
      <c r="K174" s="37" t="s">
        <v>27</v>
      </c>
      <c r="L174" s="38">
        <f>SUM(L176:L178)</f>
        <v>74977929.5</v>
      </c>
      <c r="M174" s="39">
        <f>+J174*100/G174</f>
        <v>95.065650901822067</v>
      </c>
    </row>
    <row r="175" spans="1:13" ht="15" customHeight="1" x14ac:dyDescent="0.25">
      <c r="A175" s="35"/>
      <c r="B175" s="36" t="s">
        <v>172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62"/>
      <c r="M175" s="39"/>
    </row>
    <row r="176" spans="1:13" ht="15" hidden="1" customHeight="1" x14ac:dyDescent="0.25">
      <c r="A176" s="35">
        <v>5111</v>
      </c>
      <c r="B176" s="36" t="s">
        <v>564</v>
      </c>
      <c r="C176" s="35" t="s">
        <v>565</v>
      </c>
      <c r="D176" s="37">
        <f>SUM(E176,F176)</f>
        <v>0</v>
      </c>
      <c r="E176" s="37" t="s">
        <v>27</v>
      </c>
      <c r="F176" s="37">
        <v>0</v>
      </c>
      <c r="G176" s="37">
        <f>SUM(H176,I176)</f>
        <v>0</v>
      </c>
      <c r="H176" s="37" t="s">
        <v>27</v>
      </c>
      <c r="I176" s="37">
        <v>0</v>
      </c>
      <c r="J176" s="37">
        <f>SUM(K176,L176)</f>
        <v>0</v>
      </c>
      <c r="K176" s="37" t="s">
        <v>27</v>
      </c>
      <c r="L176" s="38">
        <v>0</v>
      </c>
      <c r="M176" s="39" t="e">
        <f>+J176*100/G176</f>
        <v>#DIV/0!</v>
      </c>
    </row>
    <row r="177" spans="1:13" ht="15" customHeight="1" x14ac:dyDescent="0.25">
      <c r="A177" s="35">
        <v>5112</v>
      </c>
      <c r="B177" s="36" t="s">
        <v>566</v>
      </c>
      <c r="C177" s="35" t="s">
        <v>567</v>
      </c>
      <c r="D177" s="37">
        <f>SUM(E177,F177)</f>
        <v>0</v>
      </c>
      <c r="E177" s="37" t="s">
        <v>27</v>
      </c>
      <c r="F177" s="37">
        <v>0</v>
      </c>
      <c r="G177" s="37">
        <f>SUM(H177,I177)</f>
        <v>75158489.5</v>
      </c>
      <c r="H177" s="37" t="s">
        <v>27</v>
      </c>
      <c r="I177" s="37">
        <v>75158489.5</v>
      </c>
      <c r="J177" s="37">
        <f>SUM(K177,L177)</f>
        <v>71382302.5</v>
      </c>
      <c r="K177" s="37" t="s">
        <v>27</v>
      </c>
      <c r="L177" s="38">
        <v>71382302.5</v>
      </c>
      <c r="M177" s="39">
        <f>+J177*100/G177</f>
        <v>94.975701314486898</v>
      </c>
    </row>
    <row r="178" spans="1:13" ht="25.5" customHeight="1" x14ac:dyDescent="0.25">
      <c r="A178" s="35">
        <v>5113</v>
      </c>
      <c r="B178" s="36" t="s">
        <v>568</v>
      </c>
      <c r="C178" s="35" t="s">
        <v>569</v>
      </c>
      <c r="D178" s="37">
        <f>SUM(E178,F178)</f>
        <v>0</v>
      </c>
      <c r="E178" s="37" t="s">
        <v>27</v>
      </c>
      <c r="F178" s="37">
        <v>0</v>
      </c>
      <c r="G178" s="37">
        <f>SUM(H178,I178)</f>
        <v>3711143</v>
      </c>
      <c r="H178" s="37" t="s">
        <v>27</v>
      </c>
      <c r="I178" s="37">
        <v>3711143</v>
      </c>
      <c r="J178" s="37">
        <f>SUM(K178,L178)</f>
        <v>3595627</v>
      </c>
      <c r="K178" s="37" t="s">
        <v>27</v>
      </c>
      <c r="L178" s="38">
        <v>3595627</v>
      </c>
      <c r="M178" s="39">
        <f>+J178*100/G178</f>
        <v>96.887320159853715</v>
      </c>
    </row>
    <row r="179" spans="1:13" ht="25.5" customHeight="1" x14ac:dyDescent="0.25">
      <c r="A179" s="35">
        <v>5120</v>
      </c>
      <c r="B179" s="36" t="s">
        <v>570</v>
      </c>
      <c r="C179" s="35" t="s">
        <v>371</v>
      </c>
      <c r="D179" s="37">
        <f>SUM(D181:D183)</f>
        <v>0</v>
      </c>
      <c r="E179" s="37" t="s">
        <v>27</v>
      </c>
      <c r="F179" s="37">
        <f>SUM(F181:F183)</f>
        <v>0</v>
      </c>
      <c r="G179" s="37">
        <f>SUM(G181:G183)</f>
        <v>3100660</v>
      </c>
      <c r="H179" s="37" t="s">
        <v>27</v>
      </c>
      <c r="I179" s="37">
        <f>SUM(I181:I183)</f>
        <v>3100660</v>
      </c>
      <c r="J179" s="37">
        <f>SUM(J181:J183)</f>
        <v>3100660</v>
      </c>
      <c r="K179" s="37" t="s">
        <v>27</v>
      </c>
      <c r="L179" s="38">
        <f>SUM(L181:L183)</f>
        <v>3100660</v>
      </c>
      <c r="M179" s="39">
        <f>+J179*100/G179</f>
        <v>100</v>
      </c>
    </row>
    <row r="180" spans="1:13" ht="15" customHeight="1" x14ac:dyDescent="0.25">
      <c r="A180" s="35"/>
      <c r="B180" s="36" t="s">
        <v>172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62"/>
      <c r="M180" s="39"/>
    </row>
    <row r="181" spans="1:13" ht="15" customHeight="1" x14ac:dyDescent="0.25">
      <c r="A181" s="35">
        <v>5121</v>
      </c>
      <c r="B181" s="36" t="s">
        <v>571</v>
      </c>
      <c r="C181" s="35" t="s">
        <v>572</v>
      </c>
      <c r="D181" s="37">
        <f>SUM(E181,F181)</f>
        <v>0</v>
      </c>
      <c r="E181" s="37" t="s">
        <v>27</v>
      </c>
      <c r="F181" s="37">
        <v>0</v>
      </c>
      <c r="G181" s="37">
        <f>SUM(H181,I181)</f>
        <v>0</v>
      </c>
      <c r="H181" s="37" t="s">
        <v>27</v>
      </c>
      <c r="I181" s="37">
        <v>0</v>
      </c>
      <c r="J181" s="37">
        <f>SUM(K181,L181)</f>
        <v>0</v>
      </c>
      <c r="K181" s="37" t="s">
        <v>27</v>
      </c>
      <c r="L181" s="38">
        <v>0</v>
      </c>
      <c r="M181" s="39"/>
    </row>
    <row r="182" spans="1:13" ht="15" customHeight="1" x14ac:dyDescent="0.25">
      <c r="A182" s="35">
        <v>5122</v>
      </c>
      <c r="B182" s="36" t="s">
        <v>573</v>
      </c>
      <c r="C182" s="35" t="s">
        <v>574</v>
      </c>
      <c r="D182" s="37">
        <f>SUM(E182,F182)</f>
        <v>0</v>
      </c>
      <c r="E182" s="37" t="s">
        <v>27</v>
      </c>
      <c r="F182" s="37">
        <v>0</v>
      </c>
      <c r="G182" s="37">
        <f>SUM(H182,I182)</f>
        <v>1390300</v>
      </c>
      <c r="H182" s="37" t="s">
        <v>27</v>
      </c>
      <c r="I182" s="37">
        <v>1390300</v>
      </c>
      <c r="J182" s="37">
        <f>SUM(K182,L182)</f>
        <v>1390300</v>
      </c>
      <c r="K182" s="37" t="s">
        <v>27</v>
      </c>
      <c r="L182" s="38">
        <v>1390300</v>
      </c>
      <c r="M182" s="39">
        <f>+J182*100/G182</f>
        <v>100</v>
      </c>
    </row>
    <row r="183" spans="1:13" ht="15" customHeight="1" x14ac:dyDescent="0.25">
      <c r="A183" s="35">
        <v>5123</v>
      </c>
      <c r="B183" s="36" t="s">
        <v>575</v>
      </c>
      <c r="C183" s="35" t="s">
        <v>576</v>
      </c>
      <c r="D183" s="37">
        <f>SUM(E183,F183)</f>
        <v>0</v>
      </c>
      <c r="E183" s="37" t="s">
        <v>27</v>
      </c>
      <c r="F183" s="37">
        <v>0</v>
      </c>
      <c r="G183" s="37">
        <f>SUM(H183,I183)</f>
        <v>1710360</v>
      </c>
      <c r="H183" s="37" t="s">
        <v>27</v>
      </c>
      <c r="I183" s="37">
        <v>1710360</v>
      </c>
      <c r="J183" s="37">
        <f>SUM(K183,L183)</f>
        <v>1710360</v>
      </c>
      <c r="K183" s="37" t="s">
        <v>27</v>
      </c>
      <c r="L183" s="38">
        <v>1710360</v>
      </c>
      <c r="M183" s="39">
        <f>+J183*100/G183</f>
        <v>100</v>
      </c>
    </row>
    <row r="184" spans="1:13" ht="25.5" customHeight="1" x14ac:dyDescent="0.25">
      <c r="A184" s="35">
        <v>5130</v>
      </c>
      <c r="B184" s="36" t="s">
        <v>577</v>
      </c>
      <c r="C184" s="35" t="s">
        <v>371</v>
      </c>
      <c r="D184" s="37">
        <f>SUM(D186:D189)</f>
        <v>0</v>
      </c>
      <c r="E184" s="37" t="s">
        <v>27</v>
      </c>
      <c r="F184" s="37">
        <f>SUM(F186:F189)</f>
        <v>0</v>
      </c>
      <c r="G184" s="37">
        <f>SUM(G186:G189)</f>
        <v>2400000</v>
      </c>
      <c r="H184" s="37" t="s">
        <v>27</v>
      </c>
      <c r="I184" s="37">
        <f>SUM(I186:I189)</f>
        <v>2400000</v>
      </c>
      <c r="J184" s="37">
        <f>SUM(J186:J189)</f>
        <v>2154000</v>
      </c>
      <c r="K184" s="37" t="s">
        <v>27</v>
      </c>
      <c r="L184" s="38">
        <f>SUM(L186:L189)</f>
        <v>2154000</v>
      </c>
      <c r="M184" s="39">
        <f>+J184*100/G184</f>
        <v>89.75</v>
      </c>
    </row>
    <row r="185" spans="1:13" ht="15" customHeight="1" x14ac:dyDescent="0.25">
      <c r="A185" s="35"/>
      <c r="B185" s="36" t="s">
        <v>172</v>
      </c>
      <c r="C185" s="35"/>
      <c r="D185" s="35"/>
      <c r="E185" s="35"/>
      <c r="F185" s="35"/>
      <c r="G185" s="35"/>
      <c r="H185" s="35"/>
      <c r="I185" s="35"/>
      <c r="J185" s="35"/>
      <c r="K185" s="35"/>
      <c r="L185" s="62"/>
      <c r="M185" s="39"/>
    </row>
    <row r="186" spans="1:13" ht="15" hidden="1" customHeight="1" x14ac:dyDescent="0.25">
      <c r="A186" s="35">
        <v>5131</v>
      </c>
      <c r="B186" s="36" t="s">
        <v>578</v>
      </c>
      <c r="C186" s="35" t="s">
        <v>579</v>
      </c>
      <c r="D186" s="37">
        <f>SUM(E186,F186)</f>
        <v>0</v>
      </c>
      <c r="E186" s="37" t="s">
        <v>27</v>
      </c>
      <c r="F186" s="37">
        <v>0</v>
      </c>
      <c r="G186" s="37">
        <f>SUM(H186,I186)</f>
        <v>0</v>
      </c>
      <c r="H186" s="37" t="s">
        <v>27</v>
      </c>
      <c r="I186" s="37">
        <v>0</v>
      </c>
      <c r="J186" s="37">
        <f>SUM(K186,L186)</f>
        <v>0</v>
      </c>
      <c r="K186" s="37" t="s">
        <v>27</v>
      </c>
      <c r="L186" s="38">
        <v>0</v>
      </c>
      <c r="M186" s="39" t="e">
        <f>+J186*100/G186</f>
        <v>#DIV/0!</v>
      </c>
    </row>
    <row r="187" spans="1:13" ht="15" hidden="1" customHeight="1" x14ac:dyDescent="0.25">
      <c r="A187" s="35">
        <v>5132</v>
      </c>
      <c r="B187" s="36" t="s">
        <v>580</v>
      </c>
      <c r="C187" s="35" t="s">
        <v>581</v>
      </c>
      <c r="D187" s="37">
        <f>SUM(E187,F187)</f>
        <v>0</v>
      </c>
      <c r="E187" s="37" t="s">
        <v>27</v>
      </c>
      <c r="F187" s="37">
        <v>0</v>
      </c>
      <c r="G187" s="37">
        <f>SUM(H187,I187)</f>
        <v>0</v>
      </c>
      <c r="H187" s="37" t="s">
        <v>27</v>
      </c>
      <c r="I187" s="37">
        <v>0</v>
      </c>
      <c r="J187" s="37">
        <f>SUM(K187,L187)</f>
        <v>0</v>
      </c>
      <c r="K187" s="37" t="s">
        <v>27</v>
      </c>
      <c r="L187" s="38">
        <v>0</v>
      </c>
      <c r="M187" s="39" t="e">
        <f>+J187*100/G187</f>
        <v>#DIV/0!</v>
      </c>
    </row>
    <row r="188" spans="1:13" ht="25.5" hidden="1" customHeight="1" x14ac:dyDescent="0.25">
      <c r="A188" s="35">
        <v>5133</v>
      </c>
      <c r="B188" s="36" t="s">
        <v>582</v>
      </c>
      <c r="C188" s="35" t="s">
        <v>583</v>
      </c>
      <c r="D188" s="37">
        <f>SUM(E188,F188)</f>
        <v>0</v>
      </c>
      <c r="E188" s="37" t="s">
        <v>27</v>
      </c>
      <c r="F188" s="37">
        <v>0</v>
      </c>
      <c r="G188" s="37">
        <f>SUM(H188,I188)</f>
        <v>0</v>
      </c>
      <c r="H188" s="37" t="s">
        <v>27</v>
      </c>
      <c r="I188" s="37">
        <v>0</v>
      </c>
      <c r="J188" s="37">
        <f>SUM(K188,L188)</f>
        <v>0</v>
      </c>
      <c r="K188" s="37" t="s">
        <v>27</v>
      </c>
      <c r="L188" s="38">
        <v>0</v>
      </c>
      <c r="M188" s="39" t="e">
        <f>+J188*100/G188</f>
        <v>#DIV/0!</v>
      </c>
    </row>
    <row r="189" spans="1:13" ht="15" customHeight="1" x14ac:dyDescent="0.25">
      <c r="A189" s="35">
        <v>5134</v>
      </c>
      <c r="B189" s="36" t="s">
        <v>584</v>
      </c>
      <c r="C189" s="35" t="s">
        <v>585</v>
      </c>
      <c r="D189" s="37">
        <f>SUM(E189,F189)</f>
        <v>0</v>
      </c>
      <c r="E189" s="37" t="s">
        <v>27</v>
      </c>
      <c r="F189" s="37">
        <v>0</v>
      </c>
      <c r="G189" s="37">
        <f>SUM(H189,I189)</f>
        <v>2400000</v>
      </c>
      <c r="H189" s="37" t="s">
        <v>27</v>
      </c>
      <c r="I189" s="37">
        <v>2400000</v>
      </c>
      <c r="J189" s="37">
        <f>SUM(K189,L189)</f>
        <v>2154000</v>
      </c>
      <c r="K189" s="37" t="s">
        <v>27</v>
      </c>
      <c r="L189" s="38">
        <v>2154000</v>
      </c>
      <c r="M189" s="39">
        <f>+J189*100/G189</f>
        <v>89.75</v>
      </c>
    </row>
    <row r="190" spans="1:13" ht="25.5" customHeight="1" x14ac:dyDescent="0.25">
      <c r="A190" s="35">
        <v>5200</v>
      </c>
      <c r="B190" s="36" t="s">
        <v>586</v>
      </c>
      <c r="C190" s="35" t="s">
        <v>371</v>
      </c>
      <c r="D190" s="37">
        <f>SUM(D192:D195)</f>
        <v>0</v>
      </c>
      <c r="E190" s="37" t="s">
        <v>27</v>
      </c>
      <c r="F190" s="37">
        <f>SUM(F192:F195)</f>
        <v>0</v>
      </c>
      <c r="G190" s="37">
        <f>SUM(G192:G195)</f>
        <v>1020100</v>
      </c>
      <c r="H190" s="37" t="s">
        <v>27</v>
      </c>
      <c r="I190" s="37">
        <f>SUM(I192:I195)</f>
        <v>1020100</v>
      </c>
      <c r="J190" s="37">
        <f>SUM(J192:J195)</f>
        <v>1020100</v>
      </c>
      <c r="K190" s="37" t="s">
        <v>27</v>
      </c>
      <c r="L190" s="38">
        <f>SUM(L192:L195)</f>
        <v>1020100</v>
      </c>
      <c r="M190" s="39">
        <f>+J190*100/G190</f>
        <v>100</v>
      </c>
    </row>
    <row r="191" spans="1:13" ht="15" customHeight="1" x14ac:dyDescent="0.25">
      <c r="A191" s="35"/>
      <c r="B191" s="36" t="s">
        <v>369</v>
      </c>
      <c r="C191" s="35"/>
      <c r="D191" s="35"/>
      <c r="E191" s="35"/>
      <c r="F191" s="35"/>
      <c r="G191" s="35"/>
      <c r="H191" s="35"/>
      <c r="I191" s="35"/>
      <c r="J191" s="35"/>
      <c r="K191" s="35"/>
      <c r="L191" s="62"/>
      <c r="M191" s="39"/>
    </row>
    <row r="192" spans="1:13" ht="25.5" hidden="1" customHeight="1" x14ac:dyDescent="0.25">
      <c r="A192" s="35">
        <v>5211</v>
      </c>
      <c r="B192" s="36" t="s">
        <v>587</v>
      </c>
      <c r="C192" s="35" t="s">
        <v>588</v>
      </c>
      <c r="D192" s="37">
        <f>SUM(E192,F192)</f>
        <v>0</v>
      </c>
      <c r="E192" s="37" t="s">
        <v>27</v>
      </c>
      <c r="F192" s="37">
        <v>0</v>
      </c>
      <c r="G192" s="37">
        <f>SUM(H192,I192)</f>
        <v>0</v>
      </c>
      <c r="H192" s="37" t="s">
        <v>27</v>
      </c>
      <c r="I192" s="37">
        <v>0</v>
      </c>
      <c r="J192" s="37">
        <f>SUM(K192,L192)</f>
        <v>0</v>
      </c>
      <c r="K192" s="37" t="s">
        <v>27</v>
      </c>
      <c r="L192" s="38">
        <v>0</v>
      </c>
      <c r="M192" s="39" t="e">
        <f t="shared" ref="M192:M205" si="23">+J192*100/G192</f>
        <v>#DIV/0!</v>
      </c>
    </row>
    <row r="193" spans="1:13" ht="15" customHeight="1" x14ac:dyDescent="0.25">
      <c r="A193" s="35">
        <v>5221</v>
      </c>
      <c r="B193" s="36" t="s">
        <v>589</v>
      </c>
      <c r="C193" s="35" t="s">
        <v>590</v>
      </c>
      <c r="D193" s="37">
        <f>SUM(E193,F193)</f>
        <v>0</v>
      </c>
      <c r="E193" s="37" t="s">
        <v>27</v>
      </c>
      <c r="F193" s="37">
        <v>0</v>
      </c>
      <c r="G193" s="37">
        <f>SUM(H193,I193)</f>
        <v>1020100</v>
      </c>
      <c r="H193" s="37" t="s">
        <v>27</v>
      </c>
      <c r="I193" s="37">
        <v>1020100</v>
      </c>
      <c r="J193" s="37">
        <f>SUM(K193,L193)</f>
        <v>1020100</v>
      </c>
      <c r="K193" s="37" t="s">
        <v>27</v>
      </c>
      <c r="L193" s="38">
        <v>1020100</v>
      </c>
      <c r="M193" s="39">
        <f t="shared" si="23"/>
        <v>100</v>
      </c>
    </row>
    <row r="194" spans="1:13" ht="25.5" hidden="1" customHeight="1" x14ac:dyDescent="0.25">
      <c r="A194" s="35">
        <v>5231</v>
      </c>
      <c r="B194" s="36" t="s">
        <v>591</v>
      </c>
      <c r="C194" s="35" t="s">
        <v>592</v>
      </c>
      <c r="D194" s="37">
        <f>SUM(E194,F194)</f>
        <v>0</v>
      </c>
      <c r="E194" s="37" t="s">
        <v>27</v>
      </c>
      <c r="F194" s="37">
        <v>0</v>
      </c>
      <c r="G194" s="37">
        <f>SUM(H194,I194)</f>
        <v>0</v>
      </c>
      <c r="H194" s="37" t="s">
        <v>27</v>
      </c>
      <c r="I194" s="37">
        <v>0</v>
      </c>
      <c r="J194" s="37">
        <f>SUM(K194,L194)</f>
        <v>0</v>
      </c>
      <c r="K194" s="37" t="s">
        <v>27</v>
      </c>
      <c r="L194" s="38">
        <v>0</v>
      </c>
      <c r="M194" s="39" t="e">
        <f t="shared" si="23"/>
        <v>#DIV/0!</v>
      </c>
    </row>
    <row r="195" spans="1:13" ht="25.5" hidden="1" customHeight="1" x14ac:dyDescent="0.25">
      <c r="A195" s="35">
        <v>5241</v>
      </c>
      <c r="B195" s="36" t="s">
        <v>593</v>
      </c>
      <c r="C195" s="35" t="s">
        <v>594</v>
      </c>
      <c r="D195" s="37">
        <f>SUM(E195,F195)</f>
        <v>0</v>
      </c>
      <c r="E195" s="37" t="s">
        <v>27</v>
      </c>
      <c r="F195" s="37">
        <v>0</v>
      </c>
      <c r="G195" s="37">
        <f>SUM(H195,I195)</f>
        <v>0</v>
      </c>
      <c r="H195" s="37" t="s">
        <v>27</v>
      </c>
      <c r="I195" s="37">
        <v>0</v>
      </c>
      <c r="J195" s="37">
        <f>SUM(K195,L195)</f>
        <v>0</v>
      </c>
      <c r="K195" s="37" t="s">
        <v>27</v>
      </c>
      <c r="L195" s="38">
        <v>0</v>
      </c>
      <c r="M195" s="39" t="e">
        <f t="shared" si="23"/>
        <v>#DIV/0!</v>
      </c>
    </row>
    <row r="196" spans="1:13" ht="25.5" hidden="1" customHeight="1" x14ac:dyDescent="0.25">
      <c r="A196" s="35">
        <v>5300</v>
      </c>
      <c r="B196" s="36" t="s">
        <v>595</v>
      </c>
      <c r="C196" s="35" t="s">
        <v>371</v>
      </c>
      <c r="D196" s="37">
        <f>SUM(D198)</f>
        <v>0</v>
      </c>
      <c r="E196" s="37" t="s">
        <v>27</v>
      </c>
      <c r="F196" s="37">
        <f>SUM(F198)</f>
        <v>0</v>
      </c>
      <c r="G196" s="37">
        <f>SUM(G198)</f>
        <v>0</v>
      </c>
      <c r="H196" s="37" t="s">
        <v>27</v>
      </c>
      <c r="I196" s="37">
        <f>SUM(I198)</f>
        <v>0</v>
      </c>
      <c r="J196" s="37">
        <f>SUM(J198)</f>
        <v>0</v>
      </c>
      <c r="K196" s="37" t="s">
        <v>27</v>
      </c>
      <c r="L196" s="38">
        <f>SUM(L198)</f>
        <v>0</v>
      </c>
      <c r="M196" s="39" t="e">
        <f t="shared" si="23"/>
        <v>#DIV/0!</v>
      </c>
    </row>
    <row r="197" spans="1:13" ht="15" hidden="1" customHeight="1" x14ac:dyDescent="0.25">
      <c r="A197" s="35"/>
      <c r="B197" s="36" t="s">
        <v>369</v>
      </c>
      <c r="C197" s="35"/>
      <c r="D197" s="35"/>
      <c r="E197" s="35"/>
      <c r="F197" s="35"/>
      <c r="G197" s="35"/>
      <c r="H197" s="35"/>
      <c r="I197" s="35"/>
      <c r="J197" s="35"/>
      <c r="K197" s="35"/>
      <c r="L197" s="62"/>
      <c r="M197" s="39" t="e">
        <f t="shared" si="23"/>
        <v>#DIV/0!</v>
      </c>
    </row>
    <row r="198" spans="1:13" ht="15" hidden="1" customHeight="1" x14ac:dyDescent="0.25">
      <c r="A198" s="35">
        <v>5311</v>
      </c>
      <c r="B198" s="36" t="s">
        <v>596</v>
      </c>
      <c r="C198" s="35" t="s">
        <v>597</v>
      </c>
      <c r="D198" s="37">
        <f>SUM(E198,F198)</f>
        <v>0</v>
      </c>
      <c r="E198" s="37" t="s">
        <v>27</v>
      </c>
      <c r="F198" s="37">
        <v>0</v>
      </c>
      <c r="G198" s="37">
        <f>SUM(H198,I198)</f>
        <v>0</v>
      </c>
      <c r="H198" s="37" t="s">
        <v>27</v>
      </c>
      <c r="I198" s="37">
        <v>0</v>
      </c>
      <c r="J198" s="37">
        <f>SUM(K198,L198)</f>
        <v>0</v>
      </c>
      <c r="K198" s="37" t="s">
        <v>27</v>
      </c>
      <c r="L198" s="38">
        <v>0</v>
      </c>
      <c r="M198" s="39" t="e">
        <f t="shared" si="23"/>
        <v>#DIV/0!</v>
      </c>
    </row>
    <row r="199" spans="1:13" ht="38.25" hidden="1" customHeight="1" x14ac:dyDescent="0.25">
      <c r="A199" s="35">
        <v>5400</v>
      </c>
      <c r="B199" s="36" t="s">
        <v>598</v>
      </c>
      <c r="C199" s="35" t="s">
        <v>371</v>
      </c>
      <c r="D199" s="37">
        <f>SUM(D201:D204)</f>
        <v>0</v>
      </c>
      <c r="E199" s="37" t="s">
        <v>27</v>
      </c>
      <c r="F199" s="37">
        <f>SUM(F201:F204)</f>
        <v>0</v>
      </c>
      <c r="G199" s="37">
        <f>SUM(G201:G204)</f>
        <v>0</v>
      </c>
      <c r="H199" s="37" t="s">
        <v>27</v>
      </c>
      <c r="I199" s="37">
        <f>SUM(I201:I204)</f>
        <v>0</v>
      </c>
      <c r="J199" s="37">
        <f>SUM(J201:J204)</f>
        <v>0</v>
      </c>
      <c r="K199" s="37" t="s">
        <v>27</v>
      </c>
      <c r="L199" s="38">
        <f>SUM(L201:L204)</f>
        <v>0</v>
      </c>
      <c r="M199" s="39" t="e">
        <f t="shared" si="23"/>
        <v>#DIV/0!</v>
      </c>
    </row>
    <row r="200" spans="1:13" ht="15" hidden="1" customHeight="1" x14ac:dyDescent="0.25">
      <c r="A200" s="35"/>
      <c r="B200" s="36" t="s">
        <v>369</v>
      </c>
      <c r="C200" s="35"/>
      <c r="D200" s="35"/>
      <c r="E200" s="35"/>
      <c r="F200" s="35"/>
      <c r="G200" s="35"/>
      <c r="H200" s="35"/>
      <c r="I200" s="35"/>
      <c r="J200" s="35"/>
      <c r="K200" s="35"/>
      <c r="L200" s="62"/>
      <c r="M200" s="39" t="e">
        <f t="shared" si="23"/>
        <v>#DIV/0!</v>
      </c>
    </row>
    <row r="201" spans="1:13" ht="15" hidden="1" customHeight="1" x14ac:dyDescent="0.25">
      <c r="A201" s="35">
        <v>5411</v>
      </c>
      <c r="B201" s="36" t="s">
        <v>599</v>
      </c>
      <c r="C201" s="35" t="s">
        <v>600</v>
      </c>
      <c r="D201" s="37">
        <f>SUM(E201,F201)</f>
        <v>0</v>
      </c>
      <c r="E201" s="37" t="s">
        <v>27</v>
      </c>
      <c r="F201" s="37">
        <v>0</v>
      </c>
      <c r="G201" s="37">
        <f>SUM(H201,I201)</f>
        <v>0</v>
      </c>
      <c r="H201" s="37" t="s">
        <v>27</v>
      </c>
      <c r="I201" s="37">
        <v>0</v>
      </c>
      <c r="J201" s="37">
        <f>SUM(K201,L201)</f>
        <v>0</v>
      </c>
      <c r="K201" s="37" t="s">
        <v>27</v>
      </c>
      <c r="L201" s="38">
        <v>0</v>
      </c>
      <c r="M201" s="39" t="e">
        <f t="shared" si="23"/>
        <v>#DIV/0!</v>
      </c>
    </row>
    <row r="202" spans="1:13" ht="15" hidden="1" customHeight="1" x14ac:dyDescent="0.25">
      <c r="A202" s="35">
        <v>5421</v>
      </c>
      <c r="B202" s="36" t="s">
        <v>601</v>
      </c>
      <c r="C202" s="35" t="s">
        <v>602</v>
      </c>
      <c r="D202" s="37">
        <f>SUM(E202,F202)</f>
        <v>0</v>
      </c>
      <c r="E202" s="37" t="s">
        <v>27</v>
      </c>
      <c r="F202" s="37">
        <v>0</v>
      </c>
      <c r="G202" s="37">
        <f>SUM(H202,I202)</f>
        <v>0</v>
      </c>
      <c r="H202" s="37" t="s">
        <v>27</v>
      </c>
      <c r="I202" s="37">
        <v>0</v>
      </c>
      <c r="J202" s="37">
        <f>SUM(K202,L202)</f>
        <v>0</v>
      </c>
      <c r="K202" s="37" t="s">
        <v>27</v>
      </c>
      <c r="L202" s="38">
        <v>0</v>
      </c>
      <c r="M202" s="39" t="e">
        <f t="shared" si="23"/>
        <v>#DIV/0!</v>
      </c>
    </row>
    <row r="203" spans="1:13" ht="15" hidden="1" customHeight="1" x14ac:dyDescent="0.25">
      <c r="A203" s="35">
        <v>5431</v>
      </c>
      <c r="B203" s="36" t="s">
        <v>603</v>
      </c>
      <c r="C203" s="35" t="s">
        <v>604</v>
      </c>
      <c r="D203" s="37">
        <f>SUM(E203,F203)</f>
        <v>0</v>
      </c>
      <c r="E203" s="37" t="s">
        <v>27</v>
      </c>
      <c r="F203" s="37">
        <v>0</v>
      </c>
      <c r="G203" s="37">
        <f>SUM(H203,I203)</f>
        <v>0</v>
      </c>
      <c r="H203" s="37" t="s">
        <v>27</v>
      </c>
      <c r="I203" s="37">
        <v>0</v>
      </c>
      <c r="J203" s="37">
        <f>SUM(K203,L203)</f>
        <v>0</v>
      </c>
      <c r="K203" s="37" t="s">
        <v>27</v>
      </c>
      <c r="L203" s="38">
        <v>0</v>
      </c>
      <c r="M203" s="39" t="e">
        <f t="shared" si="23"/>
        <v>#DIV/0!</v>
      </c>
    </row>
    <row r="204" spans="1:13" ht="15" hidden="1" customHeight="1" x14ac:dyDescent="0.25">
      <c r="A204" s="35">
        <v>5441</v>
      </c>
      <c r="B204" s="36" t="s">
        <v>605</v>
      </c>
      <c r="C204" s="35" t="s">
        <v>606</v>
      </c>
      <c r="D204" s="37">
        <f>SUM(E204,F204)</f>
        <v>0</v>
      </c>
      <c r="E204" s="37" t="s">
        <v>27</v>
      </c>
      <c r="F204" s="37">
        <v>0</v>
      </c>
      <c r="G204" s="37">
        <f>SUM(H204,I204)</f>
        <v>0</v>
      </c>
      <c r="H204" s="37" t="s">
        <v>27</v>
      </c>
      <c r="I204" s="37">
        <v>0</v>
      </c>
      <c r="J204" s="37">
        <f>SUM(K204,L204)</f>
        <v>0</v>
      </c>
      <c r="K204" s="37" t="s">
        <v>27</v>
      </c>
      <c r="L204" s="38">
        <v>0</v>
      </c>
      <c r="M204" s="39" t="e">
        <f t="shared" si="23"/>
        <v>#DIV/0!</v>
      </c>
    </row>
    <row r="205" spans="1:13" ht="38.25" customHeight="1" x14ac:dyDescent="0.25">
      <c r="A205" s="35">
        <v>5500</v>
      </c>
      <c r="B205" s="36" t="s">
        <v>607</v>
      </c>
      <c r="C205" s="35" t="s">
        <v>371</v>
      </c>
      <c r="D205" s="37">
        <f>SUM(D207)</f>
        <v>0</v>
      </c>
      <c r="E205" s="37" t="s">
        <v>27</v>
      </c>
      <c r="F205" s="37">
        <f>SUM(F207)</f>
        <v>0</v>
      </c>
      <c r="G205" s="37">
        <f>SUM(G207)</f>
        <v>605495</v>
      </c>
      <c r="H205" s="37" t="s">
        <v>27</v>
      </c>
      <c r="I205" s="37">
        <f>SUM(I207)</f>
        <v>605495</v>
      </c>
      <c r="J205" s="37">
        <f>SUM(J207)</f>
        <v>290000</v>
      </c>
      <c r="K205" s="37" t="s">
        <v>27</v>
      </c>
      <c r="L205" s="38">
        <f>SUM(L207)</f>
        <v>290000</v>
      </c>
      <c r="M205" s="39">
        <f t="shared" si="23"/>
        <v>47.894697726653398</v>
      </c>
    </row>
    <row r="206" spans="1:13" ht="15" customHeight="1" x14ac:dyDescent="0.25">
      <c r="A206" s="35"/>
      <c r="B206" s="36" t="s">
        <v>369</v>
      </c>
      <c r="C206" s="35"/>
      <c r="D206" s="35"/>
      <c r="E206" s="35"/>
      <c r="F206" s="35"/>
      <c r="G206" s="35"/>
      <c r="H206" s="35"/>
      <c r="I206" s="35"/>
      <c r="J206" s="35"/>
      <c r="K206" s="35"/>
      <c r="L206" s="62"/>
      <c r="M206" s="39"/>
    </row>
    <row r="207" spans="1:13" ht="38.25" customHeight="1" x14ac:dyDescent="0.25">
      <c r="A207" s="35">
        <v>5511</v>
      </c>
      <c r="B207" s="36" t="s">
        <v>607</v>
      </c>
      <c r="C207" s="35" t="s">
        <v>608</v>
      </c>
      <c r="D207" s="37">
        <f>SUM(E207,F207)</f>
        <v>0</v>
      </c>
      <c r="E207" s="37" t="s">
        <v>27</v>
      </c>
      <c r="F207" s="37">
        <v>0</v>
      </c>
      <c r="G207" s="37">
        <f>SUM(H207,I207)</f>
        <v>605495</v>
      </c>
      <c r="H207" s="37" t="s">
        <v>27</v>
      </c>
      <c r="I207" s="37">
        <v>605495</v>
      </c>
      <c r="J207" s="37">
        <f>SUM(K207,L207)</f>
        <v>290000</v>
      </c>
      <c r="K207" s="37" t="s">
        <v>27</v>
      </c>
      <c r="L207" s="38">
        <v>290000</v>
      </c>
      <c r="M207" s="39">
        <f>+J207*100/G207</f>
        <v>47.894697726653398</v>
      </c>
    </row>
    <row r="208" spans="1:13" ht="38.25" customHeight="1" x14ac:dyDescent="0.25">
      <c r="A208" s="35">
        <v>6000</v>
      </c>
      <c r="B208" s="36" t="s">
        <v>609</v>
      </c>
      <c r="C208" s="35" t="s">
        <v>371</v>
      </c>
      <c r="D208" s="37">
        <f>SUM(D210,D218,D223,D226)</f>
        <v>0</v>
      </c>
      <c r="E208" s="37" t="s">
        <v>27</v>
      </c>
      <c r="F208" s="37">
        <f>SUM(F210,F218,F223,F226)</f>
        <v>0</v>
      </c>
      <c r="G208" s="37">
        <f>SUM(G210,G218,G223,G226)</f>
        <v>-6759938.5999999996</v>
      </c>
      <c r="H208" s="37" t="s">
        <v>27</v>
      </c>
      <c r="I208" s="37">
        <f>SUM(I210,I218,I223,I226)</f>
        <v>-6759938.5999999996</v>
      </c>
      <c r="J208" s="37">
        <f>SUM(J210,J218,J223,J226)</f>
        <v>-6759938.5999999996</v>
      </c>
      <c r="K208" s="37" t="s">
        <v>27</v>
      </c>
      <c r="L208" s="38">
        <f>SUM(L210,L218,L223,L226)</f>
        <v>-6759938.5999999996</v>
      </c>
      <c r="M208" s="39">
        <f>+J208*100/G208</f>
        <v>100</v>
      </c>
    </row>
    <row r="209" spans="1:13" ht="15" customHeight="1" x14ac:dyDescent="0.25">
      <c r="A209" s="35"/>
      <c r="B209" s="36" t="s">
        <v>170</v>
      </c>
      <c r="C209" s="35"/>
      <c r="D209" s="35"/>
      <c r="E209" s="35"/>
      <c r="F209" s="35"/>
      <c r="G209" s="35"/>
      <c r="H209" s="35"/>
      <c r="I209" s="35"/>
      <c r="J209" s="35"/>
      <c r="K209" s="35"/>
      <c r="L209" s="62"/>
      <c r="M209" s="39"/>
    </row>
    <row r="210" spans="1:13" ht="25.5" customHeight="1" x14ac:dyDescent="0.25">
      <c r="A210" s="35">
        <v>6100</v>
      </c>
      <c r="B210" s="36" t="s">
        <v>610</v>
      </c>
      <c r="C210" s="35" t="s">
        <v>371</v>
      </c>
      <c r="D210" s="37">
        <f>SUM(D212:D214)</f>
        <v>0</v>
      </c>
      <c r="E210" s="37" t="s">
        <v>27</v>
      </c>
      <c r="F210" s="37">
        <f>SUM(F212:F214)</f>
        <v>0</v>
      </c>
      <c r="G210" s="37">
        <f>SUM(G212:G214)</f>
        <v>-6759938.5999999996</v>
      </c>
      <c r="H210" s="37" t="s">
        <v>27</v>
      </c>
      <c r="I210" s="37">
        <f>SUM(I212:I214)</f>
        <v>-6759938.5999999996</v>
      </c>
      <c r="J210" s="37">
        <f>SUM(J212:J214)</f>
        <v>-6759938.5999999996</v>
      </c>
      <c r="K210" s="37" t="s">
        <v>27</v>
      </c>
      <c r="L210" s="38">
        <f>SUM(L212:L214)</f>
        <v>-6759938.5999999996</v>
      </c>
      <c r="M210" s="39">
        <f>+J210*100/G210</f>
        <v>100</v>
      </c>
    </row>
    <row r="211" spans="1:13" ht="15" customHeight="1" x14ac:dyDescent="0.25">
      <c r="A211" s="35"/>
      <c r="B211" s="36" t="s">
        <v>170</v>
      </c>
      <c r="C211" s="35"/>
      <c r="D211" s="35"/>
      <c r="E211" s="35"/>
      <c r="F211" s="35"/>
      <c r="G211" s="35"/>
      <c r="H211" s="35"/>
      <c r="I211" s="35"/>
      <c r="J211" s="35"/>
      <c r="K211" s="35"/>
      <c r="L211" s="62"/>
      <c r="M211" s="39"/>
    </row>
    <row r="212" spans="1:13" ht="25.5" hidden="1" customHeight="1" x14ac:dyDescent="0.25">
      <c r="A212" s="35">
        <v>6110</v>
      </c>
      <c r="B212" s="36" t="s">
        <v>611</v>
      </c>
      <c r="C212" s="35" t="s">
        <v>612</v>
      </c>
      <c r="D212" s="37">
        <f>SUM(E212,F212)</f>
        <v>0</v>
      </c>
      <c r="E212" s="37" t="s">
        <v>27</v>
      </c>
      <c r="F212" s="37">
        <v>0</v>
      </c>
      <c r="G212" s="37">
        <f>SUM(H212,I212)</f>
        <v>0</v>
      </c>
      <c r="H212" s="37" t="s">
        <v>27</v>
      </c>
      <c r="I212" s="37">
        <v>0</v>
      </c>
      <c r="J212" s="37">
        <f>SUM(K212,L212)</f>
        <v>0</v>
      </c>
      <c r="K212" s="37" t="s">
        <v>27</v>
      </c>
      <c r="L212" s="38">
        <v>0</v>
      </c>
      <c r="M212" s="39" t="e">
        <f t="shared" ref="M212:M231" si="24">+J212*100/G212</f>
        <v>#DIV/0!</v>
      </c>
    </row>
    <row r="213" spans="1:13" ht="25.5" hidden="1" customHeight="1" x14ac:dyDescent="0.25">
      <c r="A213" s="35">
        <v>6120</v>
      </c>
      <c r="B213" s="36" t="s">
        <v>613</v>
      </c>
      <c r="C213" s="35" t="s">
        <v>614</v>
      </c>
      <c r="D213" s="37">
        <f>SUM(E213,F213)</f>
        <v>0</v>
      </c>
      <c r="E213" s="37" t="s">
        <v>27</v>
      </c>
      <c r="F213" s="37">
        <v>0</v>
      </c>
      <c r="G213" s="37">
        <f>SUM(H213,I213)</f>
        <v>0</v>
      </c>
      <c r="H213" s="37" t="s">
        <v>27</v>
      </c>
      <c r="I213" s="37">
        <v>0</v>
      </c>
      <c r="J213" s="37">
        <f>SUM(K213,L213)</f>
        <v>0</v>
      </c>
      <c r="K213" s="37" t="s">
        <v>27</v>
      </c>
      <c r="L213" s="38">
        <v>0</v>
      </c>
      <c r="M213" s="39" t="e">
        <f t="shared" si="24"/>
        <v>#DIV/0!</v>
      </c>
    </row>
    <row r="214" spans="1:13" ht="25.5" customHeight="1" x14ac:dyDescent="0.25">
      <c r="A214" s="35">
        <v>6130</v>
      </c>
      <c r="B214" s="36" t="s">
        <v>615</v>
      </c>
      <c r="C214" s="35" t="s">
        <v>616</v>
      </c>
      <c r="D214" s="37">
        <f>SUM(E214,F214)</f>
        <v>0</v>
      </c>
      <c r="E214" s="37" t="s">
        <v>27</v>
      </c>
      <c r="F214" s="37">
        <v>0</v>
      </c>
      <c r="G214" s="37">
        <f>SUM(H214,I214)</f>
        <v>-6759938.5999999996</v>
      </c>
      <c r="H214" s="37" t="s">
        <v>27</v>
      </c>
      <c r="I214" s="37">
        <v>-6759938.5999999996</v>
      </c>
      <c r="J214" s="37">
        <f>SUM(K214,L214)</f>
        <v>-6759938.5999999996</v>
      </c>
      <c r="K214" s="37" t="s">
        <v>27</v>
      </c>
      <c r="L214" s="38">
        <v>-6759938.5999999996</v>
      </c>
      <c r="M214" s="39">
        <f t="shared" si="24"/>
        <v>100</v>
      </c>
    </row>
    <row r="215" spans="1:13" ht="25.5" hidden="1" customHeight="1" x14ac:dyDescent="0.25">
      <c r="A215" s="35">
        <v>6200</v>
      </c>
      <c r="B215" s="36" t="s">
        <v>617</v>
      </c>
      <c r="C215" s="35" t="s">
        <v>371</v>
      </c>
      <c r="D215" s="37">
        <f>SUM(D217:D218)</f>
        <v>0</v>
      </c>
      <c r="E215" s="37" t="s">
        <v>27</v>
      </c>
      <c r="F215" s="37">
        <f>SUM(F217:F218)</f>
        <v>0</v>
      </c>
      <c r="G215" s="37">
        <f>SUM(G217:G218)</f>
        <v>0</v>
      </c>
      <c r="H215" s="37" t="s">
        <v>27</v>
      </c>
      <c r="I215" s="37">
        <f>SUM(I217:I218)</f>
        <v>0</v>
      </c>
      <c r="J215" s="37">
        <f>SUM(J217:J218)</f>
        <v>0</v>
      </c>
      <c r="K215" s="37" t="s">
        <v>27</v>
      </c>
      <c r="L215" s="37">
        <f>SUM(L217:L218)</f>
        <v>0</v>
      </c>
      <c r="M215" s="39" t="e">
        <f t="shared" si="24"/>
        <v>#DIV/0!</v>
      </c>
    </row>
    <row r="216" spans="1:13" ht="15" hidden="1" customHeight="1" x14ac:dyDescent="0.25">
      <c r="A216" s="35"/>
      <c r="B216" s="36" t="s">
        <v>170</v>
      </c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9" t="e">
        <f t="shared" si="24"/>
        <v>#DIV/0!</v>
      </c>
    </row>
    <row r="217" spans="1:13" ht="25.5" hidden="1" customHeight="1" x14ac:dyDescent="0.25">
      <c r="A217" s="35">
        <v>6210</v>
      </c>
      <c r="B217" s="36" t="s">
        <v>618</v>
      </c>
      <c r="C217" s="35" t="s">
        <v>619</v>
      </c>
      <c r="D217" s="37">
        <f>SUM(E217,F217)</f>
        <v>0</v>
      </c>
      <c r="E217" s="37" t="s">
        <v>27</v>
      </c>
      <c r="F217" s="37">
        <v>0</v>
      </c>
      <c r="G217" s="37">
        <f>SUM(H217,I217)</f>
        <v>0</v>
      </c>
      <c r="H217" s="37" t="s">
        <v>27</v>
      </c>
      <c r="I217" s="37">
        <v>0</v>
      </c>
      <c r="J217" s="37">
        <f>SUM(K217,L217)</f>
        <v>0</v>
      </c>
      <c r="K217" s="37" t="s">
        <v>27</v>
      </c>
      <c r="L217" s="37">
        <v>0</v>
      </c>
      <c r="M217" s="39" t="e">
        <f t="shared" si="24"/>
        <v>#DIV/0!</v>
      </c>
    </row>
    <row r="218" spans="1:13" ht="25.5" hidden="1" customHeight="1" x14ac:dyDescent="0.25">
      <c r="A218" s="35">
        <v>6220</v>
      </c>
      <c r="B218" s="36" t="s">
        <v>620</v>
      </c>
      <c r="C218" s="35" t="s">
        <v>371</v>
      </c>
      <c r="D218" s="37">
        <f>SUM(D220:D222)</f>
        <v>0</v>
      </c>
      <c r="E218" s="37" t="s">
        <v>27</v>
      </c>
      <c r="F218" s="37">
        <f>SUM(F220:F222)</f>
        <v>0</v>
      </c>
      <c r="G218" s="37">
        <f>SUM(G220:G222)</f>
        <v>0</v>
      </c>
      <c r="H218" s="37" t="s">
        <v>27</v>
      </c>
      <c r="I218" s="37">
        <f>SUM(I220:I222)</f>
        <v>0</v>
      </c>
      <c r="J218" s="37">
        <f>SUM(J220:J222)</f>
        <v>0</v>
      </c>
      <c r="K218" s="37" t="s">
        <v>27</v>
      </c>
      <c r="L218" s="37">
        <f>SUM(L220:L222)</f>
        <v>0</v>
      </c>
      <c r="M218" s="39" t="e">
        <f t="shared" si="24"/>
        <v>#DIV/0!</v>
      </c>
    </row>
    <row r="219" spans="1:13" ht="15" hidden="1" customHeight="1" x14ac:dyDescent="0.25">
      <c r="A219" s="35"/>
      <c r="B219" s="36" t="s">
        <v>172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9" t="e">
        <f t="shared" si="24"/>
        <v>#DIV/0!</v>
      </c>
    </row>
    <row r="220" spans="1:13" ht="25.5" hidden="1" customHeight="1" x14ac:dyDescent="0.25">
      <c r="A220" s="35">
        <v>6221</v>
      </c>
      <c r="B220" s="36" t="s">
        <v>621</v>
      </c>
      <c r="C220" s="35" t="s">
        <v>622</v>
      </c>
      <c r="D220" s="37">
        <f>SUM(E220,F220)</f>
        <v>0</v>
      </c>
      <c r="E220" s="37" t="s">
        <v>27</v>
      </c>
      <c r="F220" s="37">
        <v>0</v>
      </c>
      <c r="G220" s="37">
        <f>SUM(H220,I220)</f>
        <v>0</v>
      </c>
      <c r="H220" s="37" t="s">
        <v>27</v>
      </c>
      <c r="I220" s="37">
        <v>0</v>
      </c>
      <c r="J220" s="37">
        <f>SUM(K220,L220)</f>
        <v>0</v>
      </c>
      <c r="K220" s="37" t="s">
        <v>27</v>
      </c>
      <c r="L220" s="37">
        <v>0</v>
      </c>
      <c r="M220" s="39" t="e">
        <f t="shared" si="24"/>
        <v>#DIV/0!</v>
      </c>
    </row>
    <row r="221" spans="1:13" ht="25.5" hidden="1" customHeight="1" x14ac:dyDescent="0.25">
      <c r="A221" s="35">
        <v>6222</v>
      </c>
      <c r="B221" s="36" t="s">
        <v>623</v>
      </c>
      <c r="C221" s="35" t="s">
        <v>624</v>
      </c>
      <c r="D221" s="37">
        <f>SUM(E221,F221)</f>
        <v>0</v>
      </c>
      <c r="E221" s="37" t="s">
        <v>27</v>
      </c>
      <c r="F221" s="37">
        <v>0</v>
      </c>
      <c r="G221" s="37">
        <f>SUM(H221,I221)</f>
        <v>0</v>
      </c>
      <c r="H221" s="37" t="s">
        <v>27</v>
      </c>
      <c r="I221" s="37">
        <v>0</v>
      </c>
      <c r="J221" s="37">
        <f>SUM(K221,L221)</f>
        <v>0</v>
      </c>
      <c r="K221" s="37" t="s">
        <v>27</v>
      </c>
      <c r="L221" s="37">
        <v>0</v>
      </c>
      <c r="M221" s="39" t="e">
        <f t="shared" si="24"/>
        <v>#DIV/0!</v>
      </c>
    </row>
    <row r="222" spans="1:13" ht="25.5" hidden="1" customHeight="1" x14ac:dyDescent="0.25">
      <c r="A222" s="35">
        <v>6223</v>
      </c>
      <c r="B222" s="36" t="s">
        <v>625</v>
      </c>
      <c r="C222" s="35" t="s">
        <v>626</v>
      </c>
      <c r="D222" s="37">
        <f>SUM(E222,F222)</f>
        <v>0</v>
      </c>
      <c r="E222" s="37" t="s">
        <v>27</v>
      </c>
      <c r="F222" s="37">
        <v>0</v>
      </c>
      <c r="G222" s="37">
        <f>SUM(H222,I222)</f>
        <v>0</v>
      </c>
      <c r="H222" s="37" t="s">
        <v>27</v>
      </c>
      <c r="I222" s="37">
        <v>0</v>
      </c>
      <c r="J222" s="37">
        <f>SUM(K222,L222)</f>
        <v>0</v>
      </c>
      <c r="K222" s="37" t="s">
        <v>27</v>
      </c>
      <c r="L222" s="37">
        <v>0</v>
      </c>
      <c r="M222" s="39" t="e">
        <f t="shared" si="24"/>
        <v>#DIV/0!</v>
      </c>
    </row>
    <row r="223" spans="1:13" ht="25.5" hidden="1" customHeight="1" x14ac:dyDescent="0.25">
      <c r="A223" s="35">
        <v>6300</v>
      </c>
      <c r="B223" s="36" t="s">
        <v>627</v>
      </c>
      <c r="C223" s="35" t="s">
        <v>371</v>
      </c>
      <c r="D223" s="37">
        <f>SUM(D225)</f>
        <v>0</v>
      </c>
      <c r="E223" s="37" t="s">
        <v>27</v>
      </c>
      <c r="F223" s="37">
        <f>SUM(F225)</f>
        <v>0</v>
      </c>
      <c r="G223" s="37">
        <f>SUM(G225)</f>
        <v>0</v>
      </c>
      <c r="H223" s="37" t="s">
        <v>27</v>
      </c>
      <c r="I223" s="37">
        <f>SUM(I225)</f>
        <v>0</v>
      </c>
      <c r="J223" s="37">
        <f>SUM(J225)</f>
        <v>0</v>
      </c>
      <c r="K223" s="37" t="s">
        <v>27</v>
      </c>
      <c r="L223" s="37">
        <f>SUM(L225)</f>
        <v>0</v>
      </c>
      <c r="M223" s="39" t="e">
        <f t="shared" si="24"/>
        <v>#DIV/0!</v>
      </c>
    </row>
    <row r="224" spans="1:13" ht="15" hidden="1" customHeight="1" x14ac:dyDescent="0.25">
      <c r="A224" s="35"/>
      <c r="B224" s="36" t="s">
        <v>170</v>
      </c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9" t="e">
        <f t="shared" si="24"/>
        <v>#DIV/0!</v>
      </c>
    </row>
    <row r="225" spans="1:13" ht="25.5" hidden="1" customHeight="1" x14ac:dyDescent="0.25">
      <c r="A225" s="35">
        <v>6310</v>
      </c>
      <c r="B225" s="36" t="s">
        <v>628</v>
      </c>
      <c r="C225" s="35" t="s">
        <v>629</v>
      </c>
      <c r="D225" s="37">
        <f>SUM(E225,F225)</f>
        <v>0</v>
      </c>
      <c r="E225" s="37" t="s">
        <v>27</v>
      </c>
      <c r="F225" s="37">
        <v>0</v>
      </c>
      <c r="G225" s="37">
        <f>SUM(H225,I225)</f>
        <v>0</v>
      </c>
      <c r="H225" s="37" t="s">
        <v>27</v>
      </c>
      <c r="I225" s="37">
        <v>0</v>
      </c>
      <c r="J225" s="37">
        <f>SUM(K225,L225)</f>
        <v>0</v>
      </c>
      <c r="K225" s="37" t="s">
        <v>27</v>
      </c>
      <c r="L225" s="37">
        <v>0</v>
      </c>
      <c r="M225" s="39" t="e">
        <f t="shared" si="24"/>
        <v>#DIV/0!</v>
      </c>
    </row>
    <row r="226" spans="1:13" ht="51" hidden="1" customHeight="1" x14ac:dyDescent="0.25">
      <c r="A226" s="35">
        <v>6400</v>
      </c>
      <c r="B226" s="36" t="s">
        <v>630</v>
      </c>
      <c r="C226" s="35" t="s">
        <v>371</v>
      </c>
      <c r="D226" s="37">
        <f>SUM(D228:D231)</f>
        <v>0</v>
      </c>
      <c r="E226" s="37" t="s">
        <v>27</v>
      </c>
      <c r="F226" s="37">
        <f>SUM(F228:F231)</f>
        <v>0</v>
      </c>
      <c r="G226" s="37">
        <f>SUM(G228:G231)</f>
        <v>0</v>
      </c>
      <c r="H226" s="37" t="s">
        <v>27</v>
      </c>
      <c r="I226" s="37">
        <f>SUM(I228:I231)</f>
        <v>0</v>
      </c>
      <c r="J226" s="37">
        <f>SUM(J228:J231)</f>
        <v>0</v>
      </c>
      <c r="K226" s="37" t="s">
        <v>27</v>
      </c>
      <c r="L226" s="37">
        <f>SUM(L228:L231)</f>
        <v>0</v>
      </c>
      <c r="M226" s="39" t="e">
        <f t="shared" si="24"/>
        <v>#DIV/0!</v>
      </c>
    </row>
    <row r="227" spans="1:13" ht="15" hidden="1" customHeight="1" x14ac:dyDescent="0.25">
      <c r="A227" s="35"/>
      <c r="B227" s="36" t="s">
        <v>170</v>
      </c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9" t="e">
        <f t="shared" si="24"/>
        <v>#DIV/0!</v>
      </c>
    </row>
    <row r="228" spans="1:13" ht="15" hidden="1" customHeight="1" x14ac:dyDescent="0.25">
      <c r="A228" s="35">
        <v>6410</v>
      </c>
      <c r="B228" s="36" t="s">
        <v>631</v>
      </c>
      <c r="C228" s="35" t="s">
        <v>632</v>
      </c>
      <c r="D228" s="37">
        <f>SUM(E228,F228)</f>
        <v>0</v>
      </c>
      <c r="E228" s="37" t="s">
        <v>27</v>
      </c>
      <c r="F228" s="37">
        <v>0</v>
      </c>
      <c r="G228" s="37">
        <f>SUM(H228,I228)</f>
        <v>0</v>
      </c>
      <c r="H228" s="37" t="s">
        <v>27</v>
      </c>
      <c r="I228" s="37">
        <v>0</v>
      </c>
      <c r="J228" s="37">
        <f>SUM(K228,L228)</f>
        <v>0</v>
      </c>
      <c r="K228" s="37" t="s">
        <v>27</v>
      </c>
      <c r="L228" s="37">
        <v>0</v>
      </c>
      <c r="M228" s="39" t="e">
        <f t="shared" si="24"/>
        <v>#DIV/0!</v>
      </c>
    </row>
    <row r="229" spans="1:13" ht="25.5" hidden="1" customHeight="1" x14ac:dyDescent="0.25">
      <c r="A229" s="35">
        <v>6420</v>
      </c>
      <c r="B229" s="36" t="s">
        <v>633</v>
      </c>
      <c r="C229" s="35" t="s">
        <v>634</v>
      </c>
      <c r="D229" s="37">
        <f>SUM(E229,F229)</f>
        <v>0</v>
      </c>
      <c r="E229" s="37" t="s">
        <v>27</v>
      </c>
      <c r="F229" s="37">
        <v>0</v>
      </c>
      <c r="G229" s="37">
        <f>SUM(H229,I229)</f>
        <v>0</v>
      </c>
      <c r="H229" s="37" t="s">
        <v>27</v>
      </c>
      <c r="I229" s="37">
        <v>0</v>
      </c>
      <c r="J229" s="37">
        <f>SUM(K229,L229)</f>
        <v>0</v>
      </c>
      <c r="K229" s="37" t="s">
        <v>27</v>
      </c>
      <c r="L229" s="37">
        <v>0</v>
      </c>
      <c r="M229" s="39" t="e">
        <f t="shared" si="24"/>
        <v>#DIV/0!</v>
      </c>
    </row>
    <row r="230" spans="1:13" ht="38.25" hidden="1" customHeight="1" x14ac:dyDescent="0.25">
      <c r="A230" s="35">
        <v>6430</v>
      </c>
      <c r="B230" s="36" t="s">
        <v>635</v>
      </c>
      <c r="C230" s="35" t="s">
        <v>636</v>
      </c>
      <c r="D230" s="37">
        <f>SUM(E230,F230)</f>
        <v>0</v>
      </c>
      <c r="E230" s="37" t="s">
        <v>27</v>
      </c>
      <c r="F230" s="37">
        <v>0</v>
      </c>
      <c r="G230" s="37">
        <f>SUM(H230,I230)</f>
        <v>0</v>
      </c>
      <c r="H230" s="37" t="s">
        <v>27</v>
      </c>
      <c r="I230" s="37">
        <v>0</v>
      </c>
      <c r="J230" s="37">
        <f>SUM(K230,L230)</f>
        <v>0</v>
      </c>
      <c r="K230" s="37" t="s">
        <v>27</v>
      </c>
      <c r="L230" s="37">
        <v>0</v>
      </c>
      <c r="M230" s="39" t="e">
        <f t="shared" si="24"/>
        <v>#DIV/0!</v>
      </c>
    </row>
    <row r="231" spans="1:13" ht="25.5" hidden="1" customHeight="1" x14ac:dyDescent="0.25">
      <c r="A231" s="35">
        <v>6440</v>
      </c>
      <c r="B231" s="36" t="s">
        <v>637</v>
      </c>
      <c r="C231" s="35" t="s">
        <v>638</v>
      </c>
      <c r="D231" s="37">
        <f>SUM(E231,F231)</f>
        <v>0</v>
      </c>
      <c r="E231" s="37" t="s">
        <v>27</v>
      </c>
      <c r="F231" s="37">
        <v>0</v>
      </c>
      <c r="G231" s="37">
        <f>SUM(H231,I231)</f>
        <v>0</v>
      </c>
      <c r="H231" s="37" t="s">
        <v>27</v>
      </c>
      <c r="I231" s="37">
        <v>0</v>
      </c>
      <c r="J231" s="37">
        <f>SUM(K231,L231)</f>
        <v>0</v>
      </c>
      <c r="K231" s="37" t="s">
        <v>27</v>
      </c>
      <c r="L231" s="37">
        <v>0</v>
      </c>
      <c r="M231" s="39" t="e">
        <f t="shared" si="24"/>
        <v>#DIV/0!</v>
      </c>
    </row>
  </sheetData>
  <mergeCells count="18">
    <mergeCell ref="M11:M13"/>
    <mergeCell ref="D12:D13"/>
    <mergeCell ref="G12:G13"/>
    <mergeCell ref="J12:J13"/>
    <mergeCell ref="K12:L12"/>
    <mergeCell ref="A7:K7"/>
    <mergeCell ref="A11:A12"/>
    <mergeCell ref="B11:B12"/>
    <mergeCell ref="C11:C13"/>
    <mergeCell ref="D11:F11"/>
    <mergeCell ref="G11:I11"/>
    <mergeCell ref="J11:L11"/>
    <mergeCell ref="I1:M1"/>
    <mergeCell ref="I2:M2"/>
    <mergeCell ref="I3:M3"/>
    <mergeCell ref="A4:K4"/>
    <mergeCell ref="A5:K5"/>
    <mergeCell ref="A6:L6"/>
  </mergeCells>
  <pageMargins left="1.9" right="0.7" top="0.75" bottom="0.7" header="0.5" footer="0.5"/>
  <pageSetup paperSize="9" orientation="portrait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SheetLayoutView="100" workbookViewId="0">
      <selection activeCell="A11" sqref="A11:K15"/>
    </sheetView>
  </sheetViews>
  <sheetFormatPr defaultRowHeight="15" customHeight="1" x14ac:dyDescent="0.25"/>
  <cols>
    <col min="1" max="1" width="7.5703125" style="1" customWidth="1"/>
    <col min="2" max="2" width="26.28515625" style="1" customWidth="1"/>
    <col min="3" max="4" width="12.85546875" style="1" customWidth="1"/>
    <col min="5" max="5" width="12.7109375" style="1" customWidth="1"/>
    <col min="6" max="6" width="14.85546875" style="1" customWidth="1"/>
    <col min="7" max="7" width="14.42578125" style="1" customWidth="1"/>
    <col min="8" max="9" width="15.7109375" style="1" customWidth="1"/>
    <col min="10" max="10" width="14.7109375" style="1" customWidth="1"/>
    <col min="11" max="11" width="15.5703125" style="1" customWidth="1"/>
    <col min="12" max="14" width="19" style="1" customWidth="1"/>
    <col min="15" max="16384" width="9.140625" style="1"/>
  </cols>
  <sheetData>
    <row r="1" spans="1:12" ht="15" customHeight="1" x14ac:dyDescent="0.25">
      <c r="H1" s="68" t="s">
        <v>639</v>
      </c>
      <c r="I1" s="70"/>
      <c r="J1" s="70"/>
      <c r="K1" s="69"/>
    </row>
    <row r="2" spans="1:12" ht="15" customHeight="1" x14ac:dyDescent="0.25">
      <c r="H2" s="68" t="s">
        <v>1</v>
      </c>
      <c r="I2" s="70"/>
      <c r="J2" s="70"/>
      <c r="K2" s="69"/>
    </row>
    <row r="3" spans="1:12" ht="15" customHeight="1" x14ac:dyDescent="0.25">
      <c r="H3" s="68" t="s">
        <v>2</v>
      </c>
      <c r="I3" s="70"/>
      <c r="J3" s="70"/>
      <c r="K3" s="69"/>
    </row>
    <row r="4" spans="1:12" ht="20.25" customHeight="1" x14ac:dyDescent="0.2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ht="15" customHeight="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2" ht="15" customHeight="1" x14ac:dyDescent="0.25">
      <c r="A6" s="10" t="s">
        <v>640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5" customHeight="1" x14ac:dyDescent="0.25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10" spans="1:12" ht="1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2" s="51" customFormat="1" ht="15" customHeight="1" x14ac:dyDescent="0.25">
      <c r="A11" s="13" t="s">
        <v>7</v>
      </c>
      <c r="B11" s="71"/>
      <c r="C11" s="21" t="s">
        <v>10</v>
      </c>
      <c r="D11" s="23"/>
      <c r="E11" s="22"/>
      <c r="F11" s="21" t="s">
        <v>11</v>
      </c>
      <c r="G11" s="23"/>
      <c r="H11" s="22"/>
      <c r="I11" s="21" t="s">
        <v>12</v>
      </c>
      <c r="J11" s="23"/>
      <c r="K11" s="22"/>
      <c r="L11" s="74"/>
    </row>
    <row r="12" spans="1:12" s="51" customFormat="1" ht="39.950000000000003" customHeight="1" x14ac:dyDescent="0.25">
      <c r="A12" s="14"/>
      <c r="B12" s="73"/>
      <c r="C12" s="12" t="s">
        <v>14</v>
      </c>
      <c r="D12" s="27" t="s">
        <v>15</v>
      </c>
      <c r="E12" s="28"/>
      <c r="F12" s="12" t="s">
        <v>14</v>
      </c>
      <c r="G12" s="27" t="s">
        <v>15</v>
      </c>
      <c r="H12" s="28"/>
      <c r="I12" s="12" t="s">
        <v>14</v>
      </c>
      <c r="J12" s="27" t="s">
        <v>15</v>
      </c>
      <c r="K12" s="28"/>
      <c r="L12" s="74"/>
    </row>
    <row r="13" spans="1:12" s="51" customFormat="1" ht="22.5" customHeight="1" x14ac:dyDescent="0.25">
      <c r="A13" s="12" t="s">
        <v>16</v>
      </c>
      <c r="B13" s="72"/>
      <c r="C13" s="12" t="s">
        <v>641</v>
      </c>
      <c r="D13" s="16" t="s">
        <v>21</v>
      </c>
      <c r="E13" s="16" t="s">
        <v>163</v>
      </c>
      <c r="F13" s="12" t="s">
        <v>642</v>
      </c>
      <c r="G13" s="16" t="s">
        <v>21</v>
      </c>
      <c r="H13" s="16" t="s">
        <v>163</v>
      </c>
      <c r="I13" s="12" t="s">
        <v>643</v>
      </c>
      <c r="J13" s="16" t="s">
        <v>21</v>
      </c>
      <c r="K13" s="16" t="s">
        <v>163</v>
      </c>
      <c r="L13" s="74"/>
    </row>
    <row r="14" spans="1:12" s="51" customFormat="1" ht="15" customHeight="1" x14ac:dyDescent="0.25">
      <c r="A14" s="75">
        <v>1</v>
      </c>
      <c r="B14" s="75">
        <v>2</v>
      </c>
      <c r="C14" s="75">
        <v>3</v>
      </c>
      <c r="D14" s="75">
        <v>4</v>
      </c>
      <c r="E14" s="75">
        <v>5</v>
      </c>
      <c r="F14" s="75">
        <v>6</v>
      </c>
      <c r="G14" s="75">
        <v>7</v>
      </c>
      <c r="H14" s="75">
        <v>8</v>
      </c>
      <c r="I14" s="75">
        <v>9</v>
      </c>
      <c r="J14" s="75">
        <v>10</v>
      </c>
      <c r="K14" s="75">
        <v>11</v>
      </c>
      <c r="L14" s="74"/>
    </row>
    <row r="15" spans="1:12" ht="39.950000000000003" customHeight="1" x14ac:dyDescent="0.25">
      <c r="A15" s="76">
        <v>7000</v>
      </c>
      <c r="B15" s="77" t="s">
        <v>644</v>
      </c>
      <c r="C15" s="78">
        <f>SUM(D15:E15)</f>
        <v>0</v>
      </c>
      <c r="D15" s="78">
        <f>Ekamutner!E13-Gorcarnakan_caxs!G13</f>
        <v>0</v>
      </c>
      <c r="E15" s="78">
        <f>Ekamutner!F13-Gorcarnakan_caxs!H13</f>
        <v>0</v>
      </c>
      <c r="F15" s="78">
        <f>SUM(G15:H15)</f>
        <v>-36748748.900000006</v>
      </c>
      <c r="G15" s="78">
        <f>Ekamutner!H13-Gorcarnakan_caxs!J13</f>
        <v>-720000</v>
      </c>
      <c r="H15" s="78">
        <f>Ekamutner!I13-Gorcarnakan_caxs!K13</f>
        <v>-36028748.900000006</v>
      </c>
      <c r="I15" s="78">
        <f>SUM(J15:K15)</f>
        <v>-11876024.5</v>
      </c>
      <c r="J15" s="78">
        <f>Ekamutner!K13-Gorcarnakan_caxs!M13</f>
        <v>19710269.400000006</v>
      </c>
      <c r="K15" s="78">
        <f>Ekamutner!L13-Gorcarnakan_caxs!N13</f>
        <v>-31586293.900000006</v>
      </c>
      <c r="L15" s="6"/>
    </row>
    <row r="16" spans="1:12" ht="1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" ht="39.950000000000003" customHeight="1" x14ac:dyDescent="0.25">
      <c r="A19" s="7"/>
    </row>
    <row r="20" spans="1:1" ht="39.950000000000003" customHeight="1" x14ac:dyDescent="0.25">
      <c r="A20" s="7"/>
    </row>
    <row r="21" spans="1:1" ht="39.950000000000003" customHeight="1" x14ac:dyDescent="0.25">
      <c r="A21" s="7"/>
    </row>
    <row r="22" spans="1:1" ht="39.950000000000003" customHeight="1" x14ac:dyDescent="0.25">
      <c r="A22" s="7"/>
    </row>
  </sheetData>
  <mergeCells count="15">
    <mergeCell ref="A7:K7"/>
    <mergeCell ref="A11:A12"/>
    <mergeCell ref="B11:B13"/>
    <mergeCell ref="C11:E11"/>
    <mergeCell ref="F11:H11"/>
    <mergeCell ref="I11:K11"/>
    <mergeCell ref="D12:E12"/>
    <mergeCell ref="G12:H12"/>
    <mergeCell ref="J12:K12"/>
    <mergeCell ref="H1:K1"/>
    <mergeCell ref="H2:K2"/>
    <mergeCell ref="H3:K3"/>
    <mergeCell ref="A4:K4"/>
    <mergeCell ref="A5:K5"/>
    <mergeCell ref="A6:L6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114" zoomScaleSheetLayoutView="100" workbookViewId="0">
      <selection activeCell="Q12" sqref="Q12"/>
    </sheetView>
  </sheetViews>
  <sheetFormatPr defaultRowHeight="15" customHeight="1" x14ac:dyDescent="0.25"/>
  <cols>
    <col min="1" max="1" width="7.5703125" style="1" customWidth="1"/>
    <col min="2" max="2" width="30.28515625" style="1" customWidth="1"/>
    <col min="3" max="3" width="7.28515625" style="1" customWidth="1"/>
    <col min="4" max="6" width="11.140625" style="1" customWidth="1"/>
    <col min="7" max="9" width="12.85546875" style="1" customWidth="1"/>
    <col min="10" max="12" width="13" style="1" customWidth="1"/>
    <col min="13" max="14" width="19" style="1" customWidth="1"/>
    <col min="15" max="16384" width="9.140625" style="1"/>
  </cols>
  <sheetData>
    <row r="1" spans="1:13" ht="15" customHeight="1" x14ac:dyDescent="0.25">
      <c r="I1" s="68" t="s">
        <v>645</v>
      </c>
      <c r="J1" s="70"/>
      <c r="K1" s="70"/>
      <c r="L1" s="69"/>
    </row>
    <row r="2" spans="1:13" ht="15" customHeight="1" x14ac:dyDescent="0.25">
      <c r="I2" s="68" t="s">
        <v>1</v>
      </c>
      <c r="J2" s="70"/>
      <c r="K2" s="70"/>
      <c r="L2" s="69"/>
    </row>
    <row r="3" spans="1:13" ht="15" customHeight="1" x14ac:dyDescent="0.25">
      <c r="I3" s="68" t="s">
        <v>2</v>
      </c>
      <c r="J3" s="70"/>
      <c r="K3" s="70"/>
      <c r="L3" s="69"/>
    </row>
    <row r="4" spans="1:13" ht="18" customHeight="1" x14ac:dyDescent="0.2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15" customHeight="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3" ht="21" customHeight="1" x14ac:dyDescent="0.25">
      <c r="A6" s="79" t="s">
        <v>646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3" ht="15" customHeight="1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3" ht="15" customHeight="1" x14ac:dyDescent="0.25">
      <c r="A8" s="10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11" spans="1:13" ht="15" customHeight="1" x14ac:dyDescent="0.25">
      <c r="A11" s="11"/>
      <c r="B11" s="80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s="51" customFormat="1" ht="15" customHeight="1" x14ac:dyDescent="0.25">
      <c r="A12" s="64" t="s">
        <v>647</v>
      </c>
      <c r="B12" s="13" t="s">
        <v>366</v>
      </c>
      <c r="C12" s="82"/>
      <c r="D12" s="21" t="s">
        <v>10</v>
      </c>
      <c r="E12" s="23"/>
      <c r="F12" s="22"/>
      <c r="G12" s="21" t="s">
        <v>11</v>
      </c>
      <c r="H12" s="23"/>
      <c r="I12" s="22"/>
      <c r="J12" s="21" t="s">
        <v>12</v>
      </c>
      <c r="K12" s="23"/>
      <c r="L12" s="22"/>
      <c r="M12" s="74"/>
    </row>
    <row r="13" spans="1:13" s="51" customFormat="1" ht="39.950000000000003" customHeight="1" x14ac:dyDescent="0.25">
      <c r="A13" s="81"/>
      <c r="B13" s="15"/>
      <c r="C13" s="12"/>
      <c r="D13" s="17" t="s">
        <v>361</v>
      </c>
      <c r="E13" s="12" t="s">
        <v>648</v>
      </c>
      <c r="F13" s="12"/>
      <c r="G13" s="17" t="s">
        <v>363</v>
      </c>
      <c r="H13" s="12" t="s">
        <v>649</v>
      </c>
      <c r="I13" s="12"/>
      <c r="J13" s="17" t="s">
        <v>365</v>
      </c>
      <c r="K13" s="21" t="s">
        <v>650</v>
      </c>
      <c r="L13" s="22"/>
      <c r="M13" s="74"/>
    </row>
    <row r="14" spans="1:13" s="55" customFormat="1" ht="20.100000000000001" customHeight="1" x14ac:dyDescent="0.25">
      <c r="A14" s="65"/>
      <c r="B14" s="14"/>
      <c r="C14" s="12" t="s">
        <v>651</v>
      </c>
      <c r="D14" s="18"/>
      <c r="E14" s="16" t="s">
        <v>18</v>
      </c>
      <c r="F14" s="16" t="s">
        <v>367</v>
      </c>
      <c r="G14" s="18"/>
      <c r="H14" s="16" t="s">
        <v>18</v>
      </c>
      <c r="I14" s="16" t="s">
        <v>367</v>
      </c>
      <c r="J14" s="18"/>
      <c r="K14" s="29" t="s">
        <v>18</v>
      </c>
      <c r="L14" s="29" t="s">
        <v>367</v>
      </c>
      <c r="M14" s="56"/>
    </row>
    <row r="15" spans="1:13" s="55" customFormat="1" ht="15" customHeight="1" x14ac:dyDescent="0.25">
      <c r="A15" s="31">
        <v>1</v>
      </c>
      <c r="B15" s="31">
        <v>2</v>
      </c>
      <c r="C15" s="31">
        <v>3</v>
      </c>
      <c r="D15" s="31">
        <v>4</v>
      </c>
      <c r="E15" s="31">
        <v>5</v>
      </c>
      <c r="F15" s="31">
        <v>6</v>
      </c>
      <c r="G15" s="31">
        <v>7</v>
      </c>
      <c r="H15" s="31">
        <v>8</v>
      </c>
      <c r="I15" s="31">
        <v>9</v>
      </c>
      <c r="J15" s="31">
        <v>10</v>
      </c>
      <c r="K15" s="31">
        <v>11</v>
      </c>
      <c r="L15" s="31">
        <v>12</v>
      </c>
    </row>
    <row r="16" spans="1:13" ht="38.25" customHeight="1" x14ac:dyDescent="0.25">
      <c r="A16" s="35">
        <v>8000</v>
      </c>
      <c r="B16" s="36" t="s">
        <v>652</v>
      </c>
      <c r="C16" s="35"/>
      <c r="D16" s="37">
        <f t="shared" ref="D16:L16" si="0">SUM(D18,D78)</f>
        <v>0</v>
      </c>
      <c r="E16" s="37">
        <f t="shared" si="0"/>
        <v>0</v>
      </c>
      <c r="F16" s="37">
        <f t="shared" si="0"/>
        <v>0</v>
      </c>
      <c r="G16" s="37">
        <f t="shared" si="0"/>
        <v>36748748.899999999</v>
      </c>
      <c r="H16" s="37">
        <f t="shared" si="0"/>
        <v>720000</v>
      </c>
      <c r="I16" s="37">
        <f t="shared" si="0"/>
        <v>36028748.899999999</v>
      </c>
      <c r="J16" s="37">
        <f t="shared" si="0"/>
        <v>11876024.5</v>
      </c>
      <c r="K16" s="37">
        <f t="shared" si="0"/>
        <v>-19710269.399999999</v>
      </c>
      <c r="L16" s="37">
        <f t="shared" si="0"/>
        <v>31586293.899999999</v>
      </c>
    </row>
    <row r="17" spans="1:12" ht="15" customHeight="1" x14ac:dyDescent="0.25">
      <c r="A17" s="35"/>
      <c r="B17" s="36" t="s">
        <v>170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38.25" customHeight="1" x14ac:dyDescent="0.25">
      <c r="A18" s="35">
        <v>8100</v>
      </c>
      <c r="B18" s="36" t="s">
        <v>653</v>
      </c>
      <c r="C18" s="35"/>
      <c r="D18" s="37">
        <f t="shared" ref="D18:L18" si="1">SUM(D20,D48)</f>
        <v>0</v>
      </c>
      <c r="E18" s="37">
        <f t="shared" si="1"/>
        <v>0</v>
      </c>
      <c r="F18" s="37">
        <f t="shared" si="1"/>
        <v>0</v>
      </c>
      <c r="G18" s="37">
        <f t="shared" si="1"/>
        <v>36748748.899999999</v>
      </c>
      <c r="H18" s="37">
        <f t="shared" si="1"/>
        <v>720000</v>
      </c>
      <c r="I18" s="37">
        <f t="shared" si="1"/>
        <v>36028748.899999999</v>
      </c>
      <c r="J18" s="37">
        <f t="shared" si="1"/>
        <v>11876024.5</v>
      </c>
      <c r="K18" s="37">
        <f t="shared" si="1"/>
        <v>-19710269.399999999</v>
      </c>
      <c r="L18" s="37">
        <f t="shared" si="1"/>
        <v>31586293.899999999</v>
      </c>
    </row>
    <row r="19" spans="1:12" ht="15" customHeight="1" x14ac:dyDescent="0.25">
      <c r="A19" s="35"/>
      <c r="B19" s="36" t="s">
        <v>170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25.5" hidden="1" customHeight="1" x14ac:dyDescent="0.25">
      <c r="A20" s="35">
        <v>8110</v>
      </c>
      <c r="B20" s="36" t="s">
        <v>654</v>
      </c>
      <c r="C20" s="35"/>
      <c r="D20" s="37">
        <f t="shared" ref="D20:L20" si="2">SUM(D22,D26)</f>
        <v>0</v>
      </c>
      <c r="E20" s="37">
        <f t="shared" si="2"/>
        <v>0</v>
      </c>
      <c r="F20" s="37">
        <f t="shared" si="2"/>
        <v>0</v>
      </c>
      <c r="G20" s="37">
        <f t="shared" si="2"/>
        <v>0</v>
      </c>
      <c r="H20" s="37">
        <f t="shared" si="2"/>
        <v>0</v>
      </c>
      <c r="I20" s="37">
        <f t="shared" si="2"/>
        <v>0</v>
      </c>
      <c r="J20" s="37">
        <f t="shared" si="2"/>
        <v>0</v>
      </c>
      <c r="K20" s="37">
        <f t="shared" si="2"/>
        <v>0</v>
      </c>
      <c r="L20" s="37">
        <f t="shared" si="2"/>
        <v>0</v>
      </c>
    </row>
    <row r="21" spans="1:12" ht="15" hidden="1" customHeight="1" x14ac:dyDescent="0.25">
      <c r="A21" s="35"/>
      <c r="B21" s="36" t="s">
        <v>170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2" ht="51" hidden="1" customHeight="1" x14ac:dyDescent="0.25">
      <c r="A22" s="35">
        <v>8111</v>
      </c>
      <c r="B22" s="36" t="s">
        <v>655</v>
      </c>
      <c r="C22" s="35"/>
      <c r="D22" s="37">
        <f>SUM(D24:D25)</f>
        <v>0</v>
      </c>
      <c r="E22" s="37" t="s">
        <v>27</v>
      </c>
      <c r="F22" s="37">
        <f>SUM(F24:F25)</f>
        <v>0</v>
      </c>
      <c r="G22" s="37">
        <f>SUM(G24:G25)</f>
        <v>0</v>
      </c>
      <c r="H22" s="37" t="s">
        <v>27</v>
      </c>
      <c r="I22" s="37">
        <f>SUM(I24:I25)</f>
        <v>0</v>
      </c>
      <c r="J22" s="37">
        <f>SUM(J24:J25)</f>
        <v>0</v>
      </c>
      <c r="K22" s="37" t="s">
        <v>27</v>
      </c>
      <c r="L22" s="37">
        <f>SUM(L24:L25)</f>
        <v>0</v>
      </c>
    </row>
    <row r="23" spans="1:12" ht="15" hidden="1" customHeight="1" x14ac:dyDescent="0.25">
      <c r="A23" s="35"/>
      <c r="B23" s="36" t="s">
        <v>172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25.5" hidden="1" customHeight="1" x14ac:dyDescent="0.25">
      <c r="A24" s="35">
        <v>8112</v>
      </c>
      <c r="B24" s="36" t="s">
        <v>656</v>
      </c>
      <c r="C24" s="35" t="s">
        <v>657</v>
      </c>
      <c r="D24" s="37">
        <f>SUM(E24,F24)</f>
        <v>0</v>
      </c>
      <c r="E24" s="37" t="s">
        <v>27</v>
      </c>
      <c r="F24" s="37">
        <v>0</v>
      </c>
      <c r="G24" s="37">
        <f>SUM(H24,I24)</f>
        <v>0</v>
      </c>
      <c r="H24" s="37" t="s">
        <v>27</v>
      </c>
      <c r="I24" s="37">
        <v>0</v>
      </c>
      <c r="J24" s="37">
        <f>SUM(K24,L24)</f>
        <v>0</v>
      </c>
      <c r="K24" s="37" t="s">
        <v>27</v>
      </c>
      <c r="L24" s="37">
        <v>0</v>
      </c>
    </row>
    <row r="25" spans="1:12" ht="15" hidden="1" customHeight="1" x14ac:dyDescent="0.25">
      <c r="A25" s="35">
        <v>8113</v>
      </c>
      <c r="B25" s="36" t="s">
        <v>658</v>
      </c>
      <c r="C25" s="35" t="s">
        <v>659</v>
      </c>
      <c r="D25" s="37">
        <f>SUM(E25,F25)</f>
        <v>0</v>
      </c>
      <c r="E25" s="37" t="s">
        <v>27</v>
      </c>
      <c r="F25" s="37">
        <v>0</v>
      </c>
      <c r="G25" s="37">
        <f>SUM(H25,I25)</f>
        <v>0</v>
      </c>
      <c r="H25" s="37" t="s">
        <v>27</v>
      </c>
      <c r="I25" s="37">
        <v>0</v>
      </c>
      <c r="J25" s="37">
        <f>SUM(K25,L25)</f>
        <v>0</v>
      </c>
      <c r="K25" s="37" t="s">
        <v>27</v>
      </c>
      <c r="L25" s="37">
        <v>0</v>
      </c>
    </row>
    <row r="26" spans="1:12" ht="38.25" hidden="1" customHeight="1" x14ac:dyDescent="0.25">
      <c r="A26" s="35">
        <v>8120</v>
      </c>
      <c r="B26" s="36" t="s">
        <v>660</v>
      </c>
      <c r="C26" s="35"/>
      <c r="D26" s="37">
        <f t="shared" ref="D26:L26" si="3">SUM(D28,D38)</f>
        <v>0</v>
      </c>
      <c r="E26" s="37">
        <f t="shared" si="3"/>
        <v>0</v>
      </c>
      <c r="F26" s="37">
        <f t="shared" si="3"/>
        <v>0</v>
      </c>
      <c r="G26" s="37">
        <f t="shared" si="3"/>
        <v>0</v>
      </c>
      <c r="H26" s="37">
        <f t="shared" si="3"/>
        <v>0</v>
      </c>
      <c r="I26" s="37">
        <f t="shared" si="3"/>
        <v>0</v>
      </c>
      <c r="J26" s="37">
        <f t="shared" si="3"/>
        <v>0</v>
      </c>
      <c r="K26" s="37">
        <f t="shared" si="3"/>
        <v>0</v>
      </c>
      <c r="L26" s="37">
        <f t="shared" si="3"/>
        <v>0</v>
      </c>
    </row>
    <row r="27" spans="1:12" ht="15" hidden="1" customHeight="1" x14ac:dyDescent="0.25">
      <c r="A27" s="35"/>
      <c r="B27" s="36" t="s">
        <v>170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ht="25.5" hidden="1" customHeight="1" x14ac:dyDescent="0.25">
      <c r="A28" s="35">
        <v>8121</v>
      </c>
      <c r="B28" s="36" t="s">
        <v>661</v>
      </c>
      <c r="C28" s="35"/>
      <c r="D28" s="37">
        <f>SUM(D30,D34)</f>
        <v>0</v>
      </c>
      <c r="E28" s="37" t="s">
        <v>27</v>
      </c>
      <c r="F28" s="37">
        <f>SUM(F30,F34)</f>
        <v>0</v>
      </c>
      <c r="G28" s="37">
        <f>SUM(G30,G34)</f>
        <v>0</v>
      </c>
      <c r="H28" s="37" t="s">
        <v>27</v>
      </c>
      <c r="I28" s="37">
        <f>SUM(I30,I34)</f>
        <v>0</v>
      </c>
      <c r="J28" s="37">
        <f>SUM(J30,J34)</f>
        <v>0</v>
      </c>
      <c r="K28" s="37" t="s">
        <v>27</v>
      </c>
      <c r="L28" s="37">
        <f>SUM(L30,L34)</f>
        <v>0</v>
      </c>
    </row>
    <row r="29" spans="1:12" ht="15" hidden="1" customHeight="1" x14ac:dyDescent="0.25">
      <c r="A29" s="35"/>
      <c r="B29" s="36" t="s">
        <v>172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25.5" hidden="1" customHeight="1" x14ac:dyDescent="0.25">
      <c r="A30" s="35">
        <v>8122</v>
      </c>
      <c r="B30" s="36" t="s">
        <v>662</v>
      </c>
      <c r="C30" s="35" t="s">
        <v>663</v>
      </c>
      <c r="D30" s="37">
        <f>SUM(D32:D33)</f>
        <v>0</v>
      </c>
      <c r="E30" s="37" t="s">
        <v>27</v>
      </c>
      <c r="F30" s="37">
        <f>SUM(F32:F33)</f>
        <v>0</v>
      </c>
      <c r="G30" s="37">
        <f>SUM(G32:G33)</f>
        <v>0</v>
      </c>
      <c r="H30" s="37" t="s">
        <v>27</v>
      </c>
      <c r="I30" s="37">
        <f>SUM(I32:I33)</f>
        <v>0</v>
      </c>
      <c r="J30" s="37">
        <f>SUM(J32:J33)</f>
        <v>0</v>
      </c>
      <c r="K30" s="37" t="s">
        <v>27</v>
      </c>
      <c r="L30" s="37">
        <f>SUM(L32:L33)</f>
        <v>0</v>
      </c>
    </row>
    <row r="31" spans="1:12" ht="15" hidden="1" customHeight="1" x14ac:dyDescent="0.25">
      <c r="A31" s="35"/>
      <c r="B31" s="36" t="s">
        <v>172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5" hidden="1" customHeight="1" x14ac:dyDescent="0.25">
      <c r="A32" s="35">
        <v>8123</v>
      </c>
      <c r="B32" s="36" t="s">
        <v>664</v>
      </c>
      <c r="C32" s="35"/>
      <c r="D32" s="37">
        <f>SUM(E32,F32)</f>
        <v>0</v>
      </c>
      <c r="E32" s="37" t="s">
        <v>27</v>
      </c>
      <c r="F32" s="37">
        <v>0</v>
      </c>
      <c r="G32" s="37">
        <f>SUM(H32,I32)</f>
        <v>0</v>
      </c>
      <c r="H32" s="37" t="s">
        <v>27</v>
      </c>
      <c r="I32" s="37">
        <v>0</v>
      </c>
      <c r="J32" s="37">
        <f>SUM(K32,L32)</f>
        <v>0</v>
      </c>
      <c r="K32" s="37" t="s">
        <v>27</v>
      </c>
      <c r="L32" s="37">
        <v>0</v>
      </c>
    </row>
    <row r="33" spans="1:12" ht="15" hidden="1" customHeight="1" x14ac:dyDescent="0.25">
      <c r="A33" s="35">
        <v>8124</v>
      </c>
      <c r="B33" s="36" t="s">
        <v>665</v>
      </c>
      <c r="C33" s="35"/>
      <c r="D33" s="37">
        <f>SUM(E33,F33)</f>
        <v>0</v>
      </c>
      <c r="E33" s="37" t="s">
        <v>27</v>
      </c>
      <c r="F33" s="37">
        <v>0</v>
      </c>
      <c r="G33" s="37">
        <f>SUM(H33,I33)</f>
        <v>0</v>
      </c>
      <c r="H33" s="37" t="s">
        <v>27</v>
      </c>
      <c r="I33" s="37">
        <v>0</v>
      </c>
      <c r="J33" s="37">
        <f>SUM(K33,L33)</f>
        <v>0</v>
      </c>
      <c r="K33" s="37" t="s">
        <v>27</v>
      </c>
      <c r="L33" s="37">
        <v>0</v>
      </c>
    </row>
    <row r="34" spans="1:12" ht="38.25" hidden="1" customHeight="1" x14ac:dyDescent="0.25">
      <c r="A34" s="35">
        <v>8130</v>
      </c>
      <c r="B34" s="36" t="s">
        <v>666</v>
      </c>
      <c r="C34" s="35" t="s">
        <v>667</v>
      </c>
      <c r="D34" s="37">
        <f>SUM(D36:D37)</f>
        <v>0</v>
      </c>
      <c r="E34" s="37" t="s">
        <v>27</v>
      </c>
      <c r="F34" s="37">
        <f>SUM(F36:F37)</f>
        <v>0</v>
      </c>
      <c r="G34" s="37">
        <f>SUM(G36:G37)</f>
        <v>0</v>
      </c>
      <c r="H34" s="37" t="s">
        <v>27</v>
      </c>
      <c r="I34" s="37">
        <f>SUM(I36:I37)</f>
        <v>0</v>
      </c>
      <c r="J34" s="37">
        <f>SUM(J36:J37)</f>
        <v>0</v>
      </c>
      <c r="K34" s="37" t="s">
        <v>27</v>
      </c>
      <c r="L34" s="37">
        <f>SUM(L36:L37)</f>
        <v>0</v>
      </c>
    </row>
    <row r="35" spans="1:12" ht="15" hidden="1" customHeight="1" x14ac:dyDescent="0.25">
      <c r="A35" s="35"/>
      <c r="B35" s="36" t="s">
        <v>172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ht="15" hidden="1" customHeight="1" x14ac:dyDescent="0.25">
      <c r="A36" s="35">
        <v>8131</v>
      </c>
      <c r="B36" s="36" t="s">
        <v>668</v>
      </c>
      <c r="C36" s="35"/>
      <c r="D36" s="37">
        <f>SUM(E36,F36)</f>
        <v>0</v>
      </c>
      <c r="E36" s="37" t="s">
        <v>27</v>
      </c>
      <c r="F36" s="37">
        <v>0</v>
      </c>
      <c r="G36" s="37">
        <f>SUM(H36,I36)</f>
        <v>0</v>
      </c>
      <c r="H36" s="37" t="s">
        <v>27</v>
      </c>
      <c r="I36" s="37">
        <v>0</v>
      </c>
      <c r="J36" s="37">
        <f>SUM(K36,L36)</f>
        <v>0</v>
      </c>
      <c r="K36" s="37" t="s">
        <v>27</v>
      </c>
      <c r="L36" s="37">
        <v>0</v>
      </c>
    </row>
    <row r="37" spans="1:12" ht="15" hidden="1" customHeight="1" x14ac:dyDescent="0.25">
      <c r="A37" s="35">
        <v>8132</v>
      </c>
      <c r="B37" s="36" t="s">
        <v>669</v>
      </c>
      <c r="C37" s="35"/>
      <c r="D37" s="37">
        <f>SUM(E37,F37)</f>
        <v>0</v>
      </c>
      <c r="E37" s="37" t="s">
        <v>27</v>
      </c>
      <c r="F37" s="37">
        <v>0</v>
      </c>
      <c r="G37" s="37">
        <f>SUM(H37,I37)</f>
        <v>0</v>
      </c>
      <c r="H37" s="37" t="s">
        <v>27</v>
      </c>
      <c r="I37" s="37">
        <v>0</v>
      </c>
      <c r="J37" s="37">
        <f>SUM(K37,L37)</f>
        <v>0</v>
      </c>
      <c r="K37" s="37" t="s">
        <v>27</v>
      </c>
      <c r="L37" s="37">
        <v>0</v>
      </c>
    </row>
    <row r="38" spans="1:12" ht="25.5" hidden="1" customHeight="1" x14ac:dyDescent="0.25">
      <c r="A38" s="35">
        <v>8140</v>
      </c>
      <c r="B38" s="36" t="s">
        <v>670</v>
      </c>
      <c r="C38" s="35"/>
      <c r="D38" s="37">
        <f t="shared" ref="D38:L38" si="4">SUM(D40,D44)</f>
        <v>0</v>
      </c>
      <c r="E38" s="37">
        <f t="shared" si="4"/>
        <v>0</v>
      </c>
      <c r="F38" s="37">
        <f t="shared" si="4"/>
        <v>0</v>
      </c>
      <c r="G38" s="37">
        <f t="shared" si="4"/>
        <v>0</v>
      </c>
      <c r="H38" s="37">
        <f t="shared" si="4"/>
        <v>0</v>
      </c>
      <c r="I38" s="37">
        <f t="shared" si="4"/>
        <v>0</v>
      </c>
      <c r="J38" s="37">
        <f t="shared" si="4"/>
        <v>0</v>
      </c>
      <c r="K38" s="37">
        <f t="shared" si="4"/>
        <v>0</v>
      </c>
      <c r="L38" s="37">
        <f t="shared" si="4"/>
        <v>0</v>
      </c>
    </row>
    <row r="39" spans="1:12" ht="15" hidden="1" customHeight="1" x14ac:dyDescent="0.25">
      <c r="A39" s="35"/>
      <c r="B39" s="36" t="s">
        <v>172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 ht="38.25" hidden="1" customHeight="1" x14ac:dyDescent="0.25">
      <c r="A40" s="35">
        <v>8141</v>
      </c>
      <c r="B40" s="36" t="s">
        <v>671</v>
      </c>
      <c r="C40" s="35" t="s">
        <v>663</v>
      </c>
      <c r="D40" s="37">
        <f t="shared" ref="D40:L40" si="5">SUM(D42:D43)</f>
        <v>0</v>
      </c>
      <c r="E40" s="37">
        <f t="shared" si="5"/>
        <v>0</v>
      </c>
      <c r="F40" s="37">
        <f t="shared" si="5"/>
        <v>0</v>
      </c>
      <c r="G40" s="37">
        <f t="shared" si="5"/>
        <v>0</v>
      </c>
      <c r="H40" s="37">
        <f t="shared" si="5"/>
        <v>0</v>
      </c>
      <c r="I40" s="37">
        <f t="shared" si="5"/>
        <v>0</v>
      </c>
      <c r="J40" s="37">
        <f t="shared" si="5"/>
        <v>0</v>
      </c>
      <c r="K40" s="37">
        <f t="shared" si="5"/>
        <v>0</v>
      </c>
      <c r="L40" s="37">
        <f t="shared" si="5"/>
        <v>0</v>
      </c>
    </row>
    <row r="41" spans="1:12" ht="15" hidden="1" customHeight="1" x14ac:dyDescent="0.25">
      <c r="A41" s="35"/>
      <c r="B41" s="36" t="s">
        <v>172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 ht="15" hidden="1" customHeight="1" x14ac:dyDescent="0.25">
      <c r="A42" s="35">
        <v>8142</v>
      </c>
      <c r="B42" s="36" t="s">
        <v>672</v>
      </c>
      <c r="C42" s="35"/>
      <c r="D42" s="37">
        <f>SUM(E42,F42)</f>
        <v>0</v>
      </c>
      <c r="E42" s="37">
        <v>0</v>
      </c>
      <c r="F42" s="37" t="s">
        <v>27</v>
      </c>
      <c r="G42" s="37">
        <f>SUM(H42,I42)</f>
        <v>0</v>
      </c>
      <c r="H42" s="37">
        <v>0</v>
      </c>
      <c r="I42" s="37" t="s">
        <v>27</v>
      </c>
      <c r="J42" s="37">
        <f>SUM(K42,L42)</f>
        <v>0</v>
      </c>
      <c r="K42" s="37">
        <v>0</v>
      </c>
      <c r="L42" s="37" t="s">
        <v>27</v>
      </c>
    </row>
    <row r="43" spans="1:12" ht="15" hidden="1" customHeight="1" x14ac:dyDescent="0.25">
      <c r="A43" s="35">
        <v>8143</v>
      </c>
      <c r="B43" s="36" t="s">
        <v>673</v>
      </c>
      <c r="C43" s="35"/>
      <c r="D43" s="37">
        <f>SUM(E43,F43)</f>
        <v>0</v>
      </c>
      <c r="E43" s="37">
        <v>0</v>
      </c>
      <c r="F43" s="37" t="s">
        <v>27</v>
      </c>
      <c r="G43" s="37">
        <f>SUM(H43,I43)</f>
        <v>0</v>
      </c>
      <c r="H43" s="37">
        <v>0</v>
      </c>
      <c r="I43" s="37" t="s">
        <v>27</v>
      </c>
      <c r="J43" s="37">
        <f>SUM(K43,L43)</f>
        <v>0</v>
      </c>
      <c r="K43" s="37">
        <v>0</v>
      </c>
      <c r="L43" s="37" t="s">
        <v>27</v>
      </c>
    </row>
    <row r="44" spans="1:12" ht="38.25" hidden="1" customHeight="1" x14ac:dyDescent="0.25">
      <c r="A44" s="35">
        <v>8150</v>
      </c>
      <c r="B44" s="36" t="s">
        <v>674</v>
      </c>
      <c r="C44" s="35" t="s">
        <v>667</v>
      </c>
      <c r="D44" s="37">
        <f t="shared" ref="D44:L44" si="6">SUM(D46:D47)</f>
        <v>0</v>
      </c>
      <c r="E44" s="37">
        <f t="shared" si="6"/>
        <v>0</v>
      </c>
      <c r="F44" s="37">
        <f t="shared" si="6"/>
        <v>0</v>
      </c>
      <c r="G44" s="37">
        <f t="shared" si="6"/>
        <v>0</v>
      </c>
      <c r="H44" s="37">
        <f t="shared" si="6"/>
        <v>0</v>
      </c>
      <c r="I44" s="37">
        <f t="shared" si="6"/>
        <v>0</v>
      </c>
      <c r="J44" s="37">
        <f t="shared" si="6"/>
        <v>0</v>
      </c>
      <c r="K44" s="37">
        <f t="shared" si="6"/>
        <v>0</v>
      </c>
      <c r="L44" s="37">
        <f t="shared" si="6"/>
        <v>0</v>
      </c>
    </row>
    <row r="45" spans="1:12" ht="15" hidden="1" customHeight="1" x14ac:dyDescent="0.25">
      <c r="A45" s="35"/>
      <c r="B45" s="36" t="s">
        <v>172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 ht="15" hidden="1" customHeight="1" x14ac:dyDescent="0.25">
      <c r="A46" s="35">
        <v>8151</v>
      </c>
      <c r="B46" s="36" t="s">
        <v>668</v>
      </c>
      <c r="C46" s="35"/>
      <c r="D46" s="37">
        <f>SUM(E46,F46)</f>
        <v>0</v>
      </c>
      <c r="E46" s="37">
        <v>0</v>
      </c>
      <c r="F46" s="37" t="s">
        <v>27</v>
      </c>
      <c r="G46" s="37">
        <f>SUM(H46,I46)</f>
        <v>0</v>
      </c>
      <c r="H46" s="37">
        <v>0</v>
      </c>
      <c r="I46" s="37" t="s">
        <v>27</v>
      </c>
      <c r="J46" s="37">
        <f>SUM(K46,L46)</f>
        <v>0</v>
      </c>
      <c r="K46" s="37">
        <v>0</v>
      </c>
      <c r="L46" s="37" t="s">
        <v>27</v>
      </c>
    </row>
    <row r="47" spans="1:12" ht="15" hidden="1" customHeight="1" x14ac:dyDescent="0.25">
      <c r="A47" s="35">
        <v>8152</v>
      </c>
      <c r="B47" s="36" t="s">
        <v>675</v>
      </c>
      <c r="C47" s="35"/>
      <c r="D47" s="37">
        <f>SUM(E47,F47)</f>
        <v>0</v>
      </c>
      <c r="E47" s="37">
        <v>0</v>
      </c>
      <c r="F47" s="37" t="s">
        <v>27</v>
      </c>
      <c r="G47" s="37">
        <f>SUM(H47,I47)</f>
        <v>0</v>
      </c>
      <c r="H47" s="37">
        <v>0</v>
      </c>
      <c r="I47" s="37" t="s">
        <v>27</v>
      </c>
      <c r="J47" s="37">
        <f>SUM(K47,L47)</f>
        <v>0</v>
      </c>
      <c r="K47" s="37">
        <v>0</v>
      </c>
      <c r="L47" s="37" t="s">
        <v>27</v>
      </c>
    </row>
    <row r="48" spans="1:12" ht="38.25" customHeight="1" x14ac:dyDescent="0.25">
      <c r="A48" s="35">
        <v>8160</v>
      </c>
      <c r="B48" s="36" t="s">
        <v>676</v>
      </c>
      <c r="C48" s="35"/>
      <c r="D48" s="37">
        <f t="shared" ref="D48:L48" si="7">SUM(D50,D55,D59,D74,D75,D76)</f>
        <v>0</v>
      </c>
      <c r="E48" s="37">
        <f t="shared" si="7"/>
        <v>0</v>
      </c>
      <c r="F48" s="37">
        <f t="shared" si="7"/>
        <v>0</v>
      </c>
      <c r="G48" s="37">
        <f t="shared" si="7"/>
        <v>36748748.899999999</v>
      </c>
      <c r="H48" s="37">
        <f t="shared" si="7"/>
        <v>720000</v>
      </c>
      <c r="I48" s="37">
        <f t="shared" si="7"/>
        <v>36028748.899999999</v>
      </c>
      <c r="J48" s="37">
        <f t="shared" si="7"/>
        <v>11876024.5</v>
      </c>
      <c r="K48" s="37">
        <f t="shared" si="7"/>
        <v>-19710269.399999999</v>
      </c>
      <c r="L48" s="37">
        <f t="shared" si="7"/>
        <v>31586293.899999999</v>
      </c>
    </row>
    <row r="49" spans="1:12" ht="15" customHeight="1" x14ac:dyDescent="0.25">
      <c r="A49" s="35"/>
      <c r="B49" s="36" t="s">
        <v>170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ht="38.25" hidden="1" customHeight="1" x14ac:dyDescent="0.25">
      <c r="A50" s="35">
        <v>8161</v>
      </c>
      <c r="B50" s="36" t="s">
        <v>677</v>
      </c>
      <c r="C50" s="35"/>
      <c r="D50" s="37">
        <f>SUM(D52:D54)</f>
        <v>0</v>
      </c>
      <c r="E50" s="37" t="s">
        <v>27</v>
      </c>
      <c r="F50" s="37">
        <f>SUM(F52:F54)</f>
        <v>0</v>
      </c>
      <c r="G50" s="37">
        <f>SUM(G52:G54)</f>
        <v>0</v>
      </c>
      <c r="H50" s="37" t="s">
        <v>27</v>
      </c>
      <c r="I50" s="37">
        <f>SUM(I53:I54)</f>
        <v>0</v>
      </c>
      <c r="J50" s="37">
        <f>SUM(J52:J54)</f>
        <v>0</v>
      </c>
      <c r="K50" s="37" t="s">
        <v>27</v>
      </c>
      <c r="L50" s="37">
        <f>SUM(L53:L54)</f>
        <v>0</v>
      </c>
    </row>
    <row r="51" spans="1:12" ht="15" hidden="1" customHeight="1" x14ac:dyDescent="0.25">
      <c r="A51" s="35"/>
      <c r="B51" s="36" t="s">
        <v>172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ht="51" hidden="1" customHeight="1" x14ac:dyDescent="0.25">
      <c r="A52" s="35">
        <v>8162</v>
      </c>
      <c r="B52" s="36" t="s">
        <v>678</v>
      </c>
      <c r="C52" s="35" t="s">
        <v>679</v>
      </c>
      <c r="D52" s="37">
        <f>SUM(E52,F52)</f>
        <v>0</v>
      </c>
      <c r="E52" s="37" t="s">
        <v>27</v>
      </c>
      <c r="F52" s="37"/>
      <c r="G52" s="37">
        <f>SUM(H52,I52)</f>
        <v>0</v>
      </c>
      <c r="H52" s="37" t="s">
        <v>27</v>
      </c>
      <c r="I52" s="37"/>
      <c r="J52" s="37">
        <f>SUM(K52,L52)</f>
        <v>0</v>
      </c>
      <c r="K52" s="37" t="s">
        <v>27</v>
      </c>
      <c r="L52" s="37"/>
    </row>
    <row r="53" spans="1:12" ht="102" hidden="1" customHeight="1" x14ac:dyDescent="0.25">
      <c r="A53" s="35">
        <v>8163</v>
      </c>
      <c r="B53" s="36" t="s">
        <v>680</v>
      </c>
      <c r="C53" s="35" t="s">
        <v>679</v>
      </c>
      <c r="D53" s="37">
        <f>SUM(E53,F53)</f>
        <v>0</v>
      </c>
      <c r="E53" s="37" t="s">
        <v>27</v>
      </c>
      <c r="F53" s="37">
        <v>0</v>
      </c>
      <c r="G53" s="37">
        <f>SUM(H53,I53)</f>
        <v>0</v>
      </c>
      <c r="H53" s="37" t="s">
        <v>27</v>
      </c>
      <c r="I53" s="37">
        <v>0</v>
      </c>
      <c r="J53" s="37">
        <f>SUM(K53,L53)</f>
        <v>0</v>
      </c>
      <c r="K53" s="37" t="s">
        <v>27</v>
      </c>
      <c r="L53" s="37">
        <v>0</v>
      </c>
    </row>
    <row r="54" spans="1:12" ht="25.5" hidden="1" customHeight="1" x14ac:dyDescent="0.25">
      <c r="A54" s="35">
        <v>8164</v>
      </c>
      <c r="B54" s="36" t="s">
        <v>681</v>
      </c>
      <c r="C54" s="35" t="s">
        <v>682</v>
      </c>
      <c r="D54" s="37">
        <f>SUM(E54,F54)</f>
        <v>0</v>
      </c>
      <c r="E54" s="37" t="s">
        <v>27</v>
      </c>
      <c r="F54" s="37">
        <v>0</v>
      </c>
      <c r="G54" s="37">
        <f>SUM(H54,I54)</f>
        <v>0</v>
      </c>
      <c r="H54" s="37" t="s">
        <v>27</v>
      </c>
      <c r="I54" s="37">
        <v>0</v>
      </c>
      <c r="J54" s="37">
        <f>SUM(K54,L54)</f>
        <v>0</v>
      </c>
      <c r="K54" s="37" t="s">
        <v>27</v>
      </c>
      <c r="L54" s="37">
        <v>0</v>
      </c>
    </row>
    <row r="55" spans="1:12" ht="25.5" hidden="1" customHeight="1" x14ac:dyDescent="0.25">
      <c r="A55" s="35">
        <v>8170</v>
      </c>
      <c r="B55" s="36" t="s">
        <v>683</v>
      </c>
      <c r="C55" s="35"/>
      <c r="D55" s="37">
        <f t="shared" ref="D55:L55" si="8">SUM(D57:D58)</f>
        <v>0</v>
      </c>
      <c r="E55" s="37">
        <f t="shared" si="8"/>
        <v>0</v>
      </c>
      <c r="F55" s="37">
        <f t="shared" si="8"/>
        <v>0</v>
      </c>
      <c r="G55" s="37">
        <f t="shared" si="8"/>
        <v>0</v>
      </c>
      <c r="H55" s="37">
        <f t="shared" si="8"/>
        <v>0</v>
      </c>
      <c r="I55" s="37">
        <f t="shared" si="8"/>
        <v>0</v>
      </c>
      <c r="J55" s="37">
        <f t="shared" si="8"/>
        <v>0</v>
      </c>
      <c r="K55" s="37">
        <f t="shared" si="8"/>
        <v>0</v>
      </c>
      <c r="L55" s="37">
        <f t="shared" si="8"/>
        <v>0</v>
      </c>
    </row>
    <row r="56" spans="1:12" ht="15" hidden="1" customHeight="1" x14ac:dyDescent="0.25">
      <c r="A56" s="35"/>
      <c r="B56" s="36" t="s">
        <v>172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 ht="38.25" hidden="1" customHeight="1" x14ac:dyDescent="0.25">
      <c r="A57" s="35">
        <v>8171</v>
      </c>
      <c r="B57" s="36" t="s">
        <v>684</v>
      </c>
      <c r="C57" s="35" t="s">
        <v>685</v>
      </c>
      <c r="D57" s="37">
        <f>SUM(E57,F57)</f>
        <v>0</v>
      </c>
      <c r="E57" s="37">
        <v>0</v>
      </c>
      <c r="F57" s="37"/>
      <c r="G57" s="37">
        <f>SUM(H57,I57)</f>
        <v>0</v>
      </c>
      <c r="H57" s="37">
        <v>0</v>
      </c>
      <c r="I57" s="37"/>
      <c r="J57" s="37">
        <f>SUM(K57,L57)</f>
        <v>0</v>
      </c>
      <c r="K57" s="37">
        <v>0</v>
      </c>
      <c r="L57" s="37"/>
    </row>
    <row r="58" spans="1:12" ht="25.5" hidden="1" customHeight="1" x14ac:dyDescent="0.25">
      <c r="A58" s="35">
        <v>8172</v>
      </c>
      <c r="B58" s="36" t="s">
        <v>686</v>
      </c>
      <c r="C58" s="35" t="s">
        <v>687</v>
      </c>
      <c r="D58" s="37">
        <f>SUM(E58,F58)</f>
        <v>0</v>
      </c>
      <c r="E58" s="37">
        <v>0</v>
      </c>
      <c r="F58" s="37"/>
      <c r="G58" s="37">
        <f>SUM(H58,I58)</f>
        <v>0</v>
      </c>
      <c r="H58" s="37">
        <v>0</v>
      </c>
      <c r="I58" s="37"/>
      <c r="J58" s="37">
        <f>SUM(K58,L58)</f>
        <v>0</v>
      </c>
      <c r="K58" s="37">
        <v>0</v>
      </c>
      <c r="L58" s="37"/>
    </row>
    <row r="59" spans="1:12" ht="38.25" customHeight="1" x14ac:dyDescent="0.25">
      <c r="A59" s="35">
        <v>8190</v>
      </c>
      <c r="B59" s="36" t="s">
        <v>688</v>
      </c>
      <c r="C59" s="35"/>
      <c r="D59" s="37">
        <f>D61+D67-D64</f>
        <v>0</v>
      </c>
      <c r="E59" s="37">
        <f>E61+E67-E64</f>
        <v>0</v>
      </c>
      <c r="F59" s="37">
        <f>F67</f>
        <v>0</v>
      </c>
      <c r="G59" s="37">
        <f>G61+G67-G64</f>
        <v>36748748.899999999</v>
      </c>
      <c r="H59" s="37">
        <f>H61+H67-H64</f>
        <v>720000</v>
      </c>
      <c r="I59" s="37">
        <f>I67</f>
        <v>36028748.899999999</v>
      </c>
      <c r="J59" s="37">
        <f>J61+J67-J64</f>
        <v>36748748.899999999</v>
      </c>
      <c r="K59" s="37">
        <f>K61+K67-K64</f>
        <v>720000</v>
      </c>
      <c r="L59" s="37">
        <f>L67</f>
        <v>36028748.899999999</v>
      </c>
    </row>
    <row r="60" spans="1:12" ht="15" customHeight="1" x14ac:dyDescent="0.25">
      <c r="A60" s="35"/>
      <c r="B60" s="36" t="s">
        <v>170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12" ht="51" customHeight="1" x14ac:dyDescent="0.25">
      <c r="A61" s="35">
        <v>8191</v>
      </c>
      <c r="B61" s="36" t="s">
        <v>689</v>
      </c>
      <c r="C61" s="35" t="s">
        <v>690</v>
      </c>
      <c r="D61" s="37">
        <f>SUM(D65,D66)</f>
        <v>0</v>
      </c>
      <c r="E61" s="37">
        <f>SUM(E65,E66)</f>
        <v>0</v>
      </c>
      <c r="F61" s="37" t="s">
        <v>27</v>
      </c>
      <c r="G61" s="37">
        <f>SUM(G65,G66)</f>
        <v>30406423.899999999</v>
      </c>
      <c r="H61" s="37">
        <f>SUM(H65,H66)</f>
        <v>30406423.899999999</v>
      </c>
      <c r="I61" s="37" t="s">
        <v>27</v>
      </c>
      <c r="J61" s="37">
        <f>SUM(J65,J66)</f>
        <v>30406423.899999999</v>
      </c>
      <c r="K61" s="37">
        <f>SUM(K65,K66)</f>
        <v>30406423.899999999</v>
      </c>
      <c r="L61" s="37" t="s">
        <v>27</v>
      </c>
    </row>
    <row r="62" spans="1:12" ht="15" customHeight="1" x14ac:dyDescent="0.25">
      <c r="A62" s="35"/>
      <c r="B62" s="36" t="s">
        <v>172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12" ht="80.25" customHeight="1" x14ac:dyDescent="0.25">
      <c r="A63" s="35">
        <v>8192</v>
      </c>
      <c r="B63" s="36" t="s">
        <v>691</v>
      </c>
      <c r="C63" s="35"/>
      <c r="D63" s="37">
        <f>SUM(E63,F63)</f>
        <v>0</v>
      </c>
      <c r="E63" s="37">
        <v>0</v>
      </c>
      <c r="F63" s="37" t="s">
        <v>27</v>
      </c>
      <c r="G63" s="37">
        <f>SUM(H63,I63)</f>
        <v>720000</v>
      </c>
      <c r="H63" s="37">
        <v>720000</v>
      </c>
      <c r="I63" s="37" t="s">
        <v>27</v>
      </c>
      <c r="J63" s="37">
        <f>SUM(K63,L63)</f>
        <v>720000</v>
      </c>
      <c r="K63" s="37">
        <v>720000</v>
      </c>
      <c r="L63" s="37" t="s">
        <v>27</v>
      </c>
    </row>
    <row r="64" spans="1:12" ht="38.25" customHeight="1" x14ac:dyDescent="0.25">
      <c r="A64" s="35">
        <v>8193</v>
      </c>
      <c r="B64" s="36" t="s">
        <v>692</v>
      </c>
      <c r="C64" s="35"/>
      <c r="D64" s="37">
        <f>D61-D63</f>
        <v>0</v>
      </c>
      <c r="E64" s="37">
        <f>E61-E63</f>
        <v>0</v>
      </c>
      <c r="F64" s="37" t="s">
        <v>27</v>
      </c>
      <c r="G64" s="37">
        <f>G61-G63</f>
        <v>29686423.899999999</v>
      </c>
      <c r="H64" s="37">
        <f>H61-H63</f>
        <v>29686423.899999999</v>
      </c>
      <c r="I64" s="37" t="s">
        <v>27</v>
      </c>
      <c r="J64" s="37">
        <f>J61-J63</f>
        <v>29686423.899999999</v>
      </c>
      <c r="K64" s="37">
        <f>K61-K63</f>
        <v>29686423.899999999</v>
      </c>
      <c r="L64" s="37" t="s">
        <v>27</v>
      </c>
    </row>
    <row r="65" spans="1:12" ht="51" customHeight="1" x14ac:dyDescent="0.25">
      <c r="A65" s="35">
        <v>8194</v>
      </c>
      <c r="B65" s="36" t="s">
        <v>693</v>
      </c>
      <c r="C65" s="35" t="s">
        <v>694</v>
      </c>
      <c r="D65" s="37">
        <f>SUM(E65,F65)</f>
        <v>0</v>
      </c>
      <c r="E65" s="37">
        <v>0</v>
      </c>
      <c r="F65" s="37" t="s">
        <v>27</v>
      </c>
      <c r="G65" s="37">
        <f>SUM(H65,I65)</f>
        <v>30406423.899999999</v>
      </c>
      <c r="H65" s="37">
        <v>30406423.899999999</v>
      </c>
      <c r="I65" s="37" t="s">
        <v>27</v>
      </c>
      <c r="J65" s="37">
        <f>SUM(K65,L65)</f>
        <v>30406423.899999999</v>
      </c>
      <c r="K65" s="37">
        <v>30406423.899999999</v>
      </c>
      <c r="L65" s="37" t="s">
        <v>27</v>
      </c>
    </row>
    <row r="66" spans="1:12" ht="127.5" hidden="1" customHeight="1" x14ac:dyDescent="0.25">
      <c r="A66" s="35">
        <v>8195</v>
      </c>
      <c r="B66" s="36" t="s">
        <v>695</v>
      </c>
      <c r="C66" s="35" t="s">
        <v>696</v>
      </c>
      <c r="D66" s="37">
        <f>SUM(E66,F66)</f>
        <v>0</v>
      </c>
      <c r="E66" s="37">
        <v>0</v>
      </c>
      <c r="F66" s="37" t="s">
        <v>27</v>
      </c>
      <c r="G66" s="37">
        <f>SUM(H66,I66)</f>
        <v>0</v>
      </c>
      <c r="H66" s="37">
        <v>0</v>
      </c>
      <c r="I66" s="37" t="s">
        <v>27</v>
      </c>
      <c r="J66" s="37">
        <f>SUM(K66,L66)</f>
        <v>0</v>
      </c>
      <c r="K66" s="37">
        <v>0</v>
      </c>
      <c r="L66" s="37" t="s">
        <v>27</v>
      </c>
    </row>
    <row r="67" spans="1:12" ht="51" customHeight="1" x14ac:dyDescent="0.25">
      <c r="A67" s="35">
        <v>8196</v>
      </c>
      <c r="B67" s="36" t="s">
        <v>697</v>
      </c>
      <c r="C67" s="35" t="s">
        <v>698</v>
      </c>
      <c r="D67" s="37">
        <f t="shared" ref="D67:L67" si="9">SUM(D69,D73)</f>
        <v>0</v>
      </c>
      <c r="E67" s="37">
        <f t="shared" si="9"/>
        <v>0</v>
      </c>
      <c r="F67" s="37">
        <f t="shared" si="9"/>
        <v>0</v>
      </c>
      <c r="G67" s="37">
        <f t="shared" si="9"/>
        <v>36028748.899999999</v>
      </c>
      <c r="H67" s="37">
        <f t="shared" si="9"/>
        <v>0</v>
      </c>
      <c r="I67" s="37">
        <f t="shared" si="9"/>
        <v>36028748.899999999</v>
      </c>
      <c r="J67" s="37">
        <f t="shared" si="9"/>
        <v>36028748.899999999</v>
      </c>
      <c r="K67" s="37">
        <f t="shared" si="9"/>
        <v>0</v>
      </c>
      <c r="L67" s="37">
        <f t="shared" si="9"/>
        <v>36028748.899999999</v>
      </c>
    </row>
    <row r="68" spans="1:12" ht="15" customHeight="1" x14ac:dyDescent="0.25">
      <c r="A68" s="35"/>
      <c r="B68" s="36" t="s">
        <v>172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2" ht="63.75" customHeight="1" x14ac:dyDescent="0.25">
      <c r="A69" s="35">
        <v>8197</v>
      </c>
      <c r="B69" s="36" t="s">
        <v>699</v>
      </c>
      <c r="C69" s="35"/>
      <c r="D69" s="37">
        <f>SUM(D71,D72)</f>
        <v>0</v>
      </c>
      <c r="E69" s="37" t="s">
        <v>27</v>
      </c>
      <c r="F69" s="37">
        <f>SUM(F71,F72)</f>
        <v>0</v>
      </c>
      <c r="G69" s="37">
        <f>SUM(G71,G72)</f>
        <v>6342325</v>
      </c>
      <c r="H69" s="37" t="s">
        <v>27</v>
      </c>
      <c r="I69" s="37">
        <f>SUM(I71,I72)</f>
        <v>6342325</v>
      </c>
      <c r="J69" s="37">
        <f>SUM(J71,J72)</f>
        <v>6342325</v>
      </c>
      <c r="K69" s="37" t="s">
        <v>27</v>
      </c>
      <c r="L69" s="37">
        <f>SUM(L71,L72)</f>
        <v>6342325</v>
      </c>
    </row>
    <row r="70" spans="1:12" ht="15" customHeight="1" x14ac:dyDescent="0.25">
      <c r="A70" s="35"/>
      <c r="B70" s="36" t="s">
        <v>170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 ht="51" customHeight="1" x14ac:dyDescent="0.25">
      <c r="A71" s="35">
        <v>8198</v>
      </c>
      <c r="B71" s="36" t="s">
        <v>700</v>
      </c>
      <c r="C71" s="35" t="s">
        <v>701</v>
      </c>
      <c r="D71" s="37">
        <f>SUM(E71,F71)</f>
        <v>0</v>
      </c>
      <c r="E71" s="37" t="s">
        <v>27</v>
      </c>
      <c r="F71" s="37">
        <v>0</v>
      </c>
      <c r="G71" s="37">
        <f>SUM(H71,I71)</f>
        <v>6342325</v>
      </c>
      <c r="H71" s="37" t="s">
        <v>27</v>
      </c>
      <c r="I71" s="37">
        <v>6342325</v>
      </c>
      <c r="J71" s="37">
        <f t="shared" ref="J71:J77" si="10">SUM(K71,L71)</f>
        <v>6342325</v>
      </c>
      <c r="K71" s="37" t="s">
        <v>27</v>
      </c>
      <c r="L71" s="37">
        <v>6342325</v>
      </c>
    </row>
    <row r="72" spans="1:12" ht="127.5" hidden="1" customHeight="1" x14ac:dyDescent="0.25">
      <c r="A72" s="35">
        <v>8199</v>
      </c>
      <c r="B72" s="36" t="s">
        <v>702</v>
      </c>
      <c r="C72" s="35" t="s">
        <v>703</v>
      </c>
      <c r="D72" s="37">
        <f>SUM(E72,F72)</f>
        <v>0</v>
      </c>
      <c r="E72" s="37" t="s">
        <v>27</v>
      </c>
      <c r="F72" s="37">
        <v>0</v>
      </c>
      <c r="G72" s="37">
        <f>SUM(H72,I72)</f>
        <v>0</v>
      </c>
      <c r="H72" s="37" t="s">
        <v>27</v>
      </c>
      <c r="I72" s="37">
        <v>0</v>
      </c>
      <c r="J72" s="37">
        <f t="shared" si="10"/>
        <v>0</v>
      </c>
      <c r="K72" s="37" t="s">
        <v>27</v>
      </c>
      <c r="L72" s="37">
        <v>0</v>
      </c>
    </row>
    <row r="73" spans="1:12" ht="51" customHeight="1" x14ac:dyDescent="0.25">
      <c r="A73" s="35">
        <v>8200</v>
      </c>
      <c r="B73" s="36" t="s">
        <v>704</v>
      </c>
      <c r="C73" s="35"/>
      <c r="D73" s="37">
        <f>SUM(E73,F73)</f>
        <v>0</v>
      </c>
      <c r="E73" s="37" t="s">
        <v>27</v>
      </c>
      <c r="F73" s="37">
        <f>E61-E63</f>
        <v>0</v>
      </c>
      <c r="G73" s="37">
        <f>SUM(H73,I73)</f>
        <v>29686423.899999999</v>
      </c>
      <c r="H73" s="37" t="s">
        <v>27</v>
      </c>
      <c r="I73" s="37">
        <f>H61-H63</f>
        <v>29686423.899999999</v>
      </c>
      <c r="J73" s="37">
        <f t="shared" si="10"/>
        <v>29686423.899999999</v>
      </c>
      <c r="K73" s="37" t="s">
        <v>27</v>
      </c>
      <c r="L73" s="37">
        <f>K61-K63</f>
        <v>29686423.899999999</v>
      </c>
    </row>
    <row r="74" spans="1:12" ht="51" hidden="1" customHeight="1" x14ac:dyDescent="0.25">
      <c r="A74" s="35">
        <v>8201</v>
      </c>
      <c r="B74" s="36" t="s">
        <v>705</v>
      </c>
      <c r="C74" s="35"/>
      <c r="D74" s="35" t="s">
        <v>27</v>
      </c>
      <c r="E74" s="35" t="s">
        <v>27</v>
      </c>
      <c r="F74" s="35" t="s">
        <v>27</v>
      </c>
      <c r="G74" s="35" t="s">
        <v>27</v>
      </c>
      <c r="H74" s="35" t="s">
        <v>27</v>
      </c>
      <c r="I74" s="35" t="s">
        <v>27</v>
      </c>
      <c r="J74" s="37">
        <f t="shared" si="10"/>
        <v>0</v>
      </c>
      <c r="K74" s="37">
        <v>0</v>
      </c>
      <c r="L74" s="37">
        <v>0</v>
      </c>
    </row>
    <row r="75" spans="1:12" ht="63.75" hidden="1" customHeight="1" x14ac:dyDescent="0.25">
      <c r="A75" s="35">
        <v>8202</v>
      </c>
      <c r="B75" s="36" t="s">
        <v>706</v>
      </c>
      <c r="C75" s="35"/>
      <c r="D75" s="37">
        <f>SUM(E75,F75)</f>
        <v>0</v>
      </c>
      <c r="E75" s="37" t="s">
        <v>27</v>
      </c>
      <c r="F75" s="37" t="s">
        <v>169</v>
      </c>
      <c r="G75" s="37">
        <f>SUM(H75,I75)</f>
        <v>0</v>
      </c>
      <c r="H75" s="37" t="s">
        <v>27</v>
      </c>
      <c r="I75" s="37" t="s">
        <v>169</v>
      </c>
      <c r="J75" s="37">
        <f t="shared" si="10"/>
        <v>0</v>
      </c>
      <c r="K75" s="37">
        <v>0</v>
      </c>
      <c r="L75" s="37">
        <v>0</v>
      </c>
    </row>
    <row r="76" spans="1:12" ht="76.5" customHeight="1" x14ac:dyDescent="0.25">
      <c r="A76" s="35">
        <v>8203</v>
      </c>
      <c r="B76" s="36" t="s">
        <v>707</v>
      </c>
      <c r="C76" s="35"/>
      <c r="D76" s="37">
        <f>SUM(E76,F76)</f>
        <v>0</v>
      </c>
      <c r="E76" s="37">
        <v>0</v>
      </c>
      <c r="F76" s="37">
        <v>0</v>
      </c>
      <c r="G76" s="37">
        <f>SUM(H76,I76)</f>
        <v>0</v>
      </c>
      <c r="H76" s="37">
        <v>0</v>
      </c>
      <c r="I76" s="37">
        <v>0</v>
      </c>
      <c r="J76" s="37">
        <f t="shared" si="10"/>
        <v>-24872724.399999999</v>
      </c>
      <c r="K76" s="37">
        <v>-20430269.399999999</v>
      </c>
      <c r="L76" s="37">
        <v>-4442455</v>
      </c>
    </row>
    <row r="77" spans="1:12" ht="51" hidden="1" customHeight="1" x14ac:dyDescent="0.25">
      <c r="A77" s="35">
        <v>8204</v>
      </c>
      <c r="B77" s="36" t="s">
        <v>708</v>
      </c>
      <c r="C77" s="35"/>
      <c r="D77" s="37">
        <f>SUM(E77,F77)</f>
        <v>0</v>
      </c>
      <c r="E77" s="37">
        <v>0</v>
      </c>
      <c r="F77" s="37">
        <v>0</v>
      </c>
      <c r="G77" s="37">
        <f>SUM(H77,I77)</f>
        <v>0</v>
      </c>
      <c r="H77" s="37">
        <v>0</v>
      </c>
      <c r="I77" s="37">
        <v>0</v>
      </c>
      <c r="J77" s="37">
        <f t="shared" si="10"/>
        <v>0</v>
      </c>
      <c r="K77" s="37"/>
      <c r="L77" s="37"/>
    </row>
    <row r="78" spans="1:12" ht="25.5" hidden="1" customHeight="1" x14ac:dyDescent="0.25">
      <c r="A78" s="35">
        <v>8300</v>
      </c>
      <c r="B78" s="36" t="s">
        <v>709</v>
      </c>
      <c r="C78" s="35"/>
      <c r="D78" s="37">
        <f t="shared" ref="D78:L78" si="11">SUM(D80)</f>
        <v>0</v>
      </c>
      <c r="E78" s="37">
        <f t="shared" si="11"/>
        <v>0</v>
      </c>
      <c r="F78" s="37">
        <f t="shared" si="11"/>
        <v>0</v>
      </c>
      <c r="G78" s="37">
        <f t="shared" si="11"/>
        <v>0</v>
      </c>
      <c r="H78" s="37">
        <f t="shared" si="11"/>
        <v>0</v>
      </c>
      <c r="I78" s="37">
        <f t="shared" si="11"/>
        <v>0</v>
      </c>
      <c r="J78" s="37">
        <f t="shared" si="11"/>
        <v>0</v>
      </c>
      <c r="K78" s="37">
        <f t="shared" si="11"/>
        <v>0</v>
      </c>
      <c r="L78" s="37">
        <f t="shared" si="11"/>
        <v>0</v>
      </c>
    </row>
    <row r="79" spans="1:12" ht="15" hidden="1" customHeight="1" x14ac:dyDescent="0.25">
      <c r="A79" s="35"/>
      <c r="B79" s="36" t="s">
        <v>170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2" ht="25.5" hidden="1" customHeight="1" x14ac:dyDescent="0.25">
      <c r="A80" s="35">
        <v>8310</v>
      </c>
      <c r="B80" s="36" t="s">
        <v>710</v>
      </c>
      <c r="C80" s="35"/>
      <c r="D80" s="37">
        <f t="shared" ref="D80:L80" si="12">SUM(D82,D86)</f>
        <v>0</v>
      </c>
      <c r="E80" s="37">
        <f t="shared" si="12"/>
        <v>0</v>
      </c>
      <c r="F80" s="37">
        <f t="shared" si="12"/>
        <v>0</v>
      </c>
      <c r="G80" s="37">
        <f t="shared" si="12"/>
        <v>0</v>
      </c>
      <c r="H80" s="37">
        <f t="shared" si="12"/>
        <v>0</v>
      </c>
      <c r="I80" s="37">
        <f t="shared" si="12"/>
        <v>0</v>
      </c>
      <c r="J80" s="37">
        <f t="shared" si="12"/>
        <v>0</v>
      </c>
      <c r="K80" s="37">
        <f t="shared" si="12"/>
        <v>0</v>
      </c>
      <c r="L80" s="37">
        <f t="shared" si="12"/>
        <v>0</v>
      </c>
    </row>
    <row r="81" spans="1:12" ht="15" hidden="1" customHeight="1" x14ac:dyDescent="0.25">
      <c r="A81" s="35"/>
      <c r="B81" s="36" t="s">
        <v>170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 ht="51" hidden="1" customHeight="1" x14ac:dyDescent="0.25">
      <c r="A82" s="35">
        <v>8311</v>
      </c>
      <c r="B82" s="36" t="s">
        <v>711</v>
      </c>
      <c r="C82" s="35"/>
      <c r="D82" s="37">
        <f>SUM(D84:D85)</f>
        <v>0</v>
      </c>
      <c r="E82" s="37" t="s">
        <v>27</v>
      </c>
      <c r="F82" s="37">
        <f>SUM(F84:F85)</f>
        <v>0</v>
      </c>
      <c r="G82" s="37">
        <f>SUM(G84:G85)</f>
        <v>0</v>
      </c>
      <c r="H82" s="37" t="s">
        <v>27</v>
      </c>
      <c r="I82" s="37">
        <f>SUM(I84:I85)</f>
        <v>0</v>
      </c>
      <c r="J82" s="37">
        <f>SUM(J84:J85)</f>
        <v>0</v>
      </c>
      <c r="K82" s="37" t="s">
        <v>27</v>
      </c>
      <c r="L82" s="37">
        <f>SUM(L84:L85)</f>
        <v>0</v>
      </c>
    </row>
    <row r="83" spans="1:12" ht="15" hidden="1" customHeight="1" x14ac:dyDescent="0.25">
      <c r="A83" s="35"/>
      <c r="B83" s="36" t="s">
        <v>172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 ht="25.5" hidden="1" customHeight="1" x14ac:dyDescent="0.25">
      <c r="A84" s="35">
        <v>8312</v>
      </c>
      <c r="B84" s="36" t="s">
        <v>656</v>
      </c>
      <c r="C84" s="35" t="s">
        <v>712</v>
      </c>
      <c r="D84" s="37">
        <f>SUM(E84,F84)</f>
        <v>0</v>
      </c>
      <c r="E84" s="37" t="s">
        <v>27</v>
      </c>
      <c r="F84" s="37">
        <v>0</v>
      </c>
      <c r="G84" s="37">
        <f>SUM(H84,I84)</f>
        <v>0</v>
      </c>
      <c r="H84" s="37" t="s">
        <v>27</v>
      </c>
      <c r="I84" s="37">
        <v>0</v>
      </c>
      <c r="J84" s="37">
        <f>SUM(K84,L84)</f>
        <v>0</v>
      </c>
      <c r="K84" s="37" t="s">
        <v>27</v>
      </c>
      <c r="L84" s="37">
        <v>0</v>
      </c>
    </row>
    <row r="85" spans="1:12" ht="15" hidden="1" customHeight="1" x14ac:dyDescent="0.25">
      <c r="A85" s="35">
        <v>8313</v>
      </c>
      <c r="B85" s="36" t="s">
        <v>658</v>
      </c>
      <c r="C85" s="35" t="s">
        <v>713</v>
      </c>
      <c r="D85" s="37">
        <f>SUM(E85,F85)</f>
        <v>0</v>
      </c>
      <c r="E85" s="37" t="s">
        <v>27</v>
      </c>
      <c r="F85" s="37"/>
      <c r="G85" s="37">
        <f>SUM(H85,I85)</f>
        <v>0</v>
      </c>
      <c r="H85" s="37" t="s">
        <v>27</v>
      </c>
      <c r="I85" s="37"/>
      <c r="J85" s="37">
        <f>SUM(K85,L85)</f>
        <v>0</v>
      </c>
      <c r="K85" s="37" t="s">
        <v>27</v>
      </c>
      <c r="L85" s="37"/>
    </row>
    <row r="86" spans="1:12" ht="38.25" hidden="1" customHeight="1" x14ac:dyDescent="0.25">
      <c r="A86" s="35">
        <v>8320</v>
      </c>
      <c r="B86" s="36" t="s">
        <v>714</v>
      </c>
      <c r="C86" s="35"/>
      <c r="D86" s="37">
        <f t="shared" ref="D86:L86" si="13">SUM(D88,D92)</f>
        <v>0</v>
      </c>
      <c r="E86" s="37">
        <f t="shared" si="13"/>
        <v>0</v>
      </c>
      <c r="F86" s="37">
        <f t="shared" si="13"/>
        <v>0</v>
      </c>
      <c r="G86" s="37">
        <f t="shared" si="13"/>
        <v>0</v>
      </c>
      <c r="H86" s="37">
        <f t="shared" si="13"/>
        <v>0</v>
      </c>
      <c r="I86" s="37">
        <f t="shared" si="13"/>
        <v>0</v>
      </c>
      <c r="J86" s="37">
        <f t="shared" si="13"/>
        <v>0</v>
      </c>
      <c r="K86" s="37">
        <f t="shared" si="13"/>
        <v>0</v>
      </c>
      <c r="L86" s="37">
        <f t="shared" si="13"/>
        <v>0</v>
      </c>
    </row>
    <row r="87" spans="1:12" ht="15" hidden="1" customHeight="1" x14ac:dyDescent="0.25">
      <c r="A87" s="35"/>
      <c r="B87" s="36" t="s">
        <v>170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 ht="25.5" hidden="1" customHeight="1" x14ac:dyDescent="0.25">
      <c r="A88" s="35">
        <v>8321</v>
      </c>
      <c r="B88" s="36" t="s">
        <v>715</v>
      </c>
      <c r="C88" s="35"/>
      <c r="D88" s="37">
        <f>SUM(D90:D91)</f>
        <v>0</v>
      </c>
      <c r="E88" s="37" t="s">
        <v>27</v>
      </c>
      <c r="F88" s="37">
        <f>SUM(F90:F91)</f>
        <v>0</v>
      </c>
      <c r="G88" s="37">
        <f>SUM(G90:G91)</f>
        <v>0</v>
      </c>
      <c r="H88" s="37" t="s">
        <v>27</v>
      </c>
      <c r="I88" s="37">
        <f>SUM(I90:I91)</f>
        <v>0</v>
      </c>
      <c r="J88" s="37">
        <f>SUM(J90:J91)</f>
        <v>0</v>
      </c>
      <c r="K88" s="37" t="s">
        <v>27</v>
      </c>
      <c r="L88" s="37">
        <f>SUM(L90:L91)</f>
        <v>0</v>
      </c>
    </row>
    <row r="89" spans="1:12" ht="15" hidden="1" customHeight="1" x14ac:dyDescent="0.25">
      <c r="A89" s="35"/>
      <c r="B89" s="36" t="s">
        <v>172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 ht="15" hidden="1" customHeight="1" x14ac:dyDescent="0.25">
      <c r="A90" s="35">
        <v>8322</v>
      </c>
      <c r="B90" s="36" t="s">
        <v>716</v>
      </c>
      <c r="C90" s="35" t="s">
        <v>717</v>
      </c>
      <c r="D90" s="37">
        <f>SUM(E90,F90)</f>
        <v>0</v>
      </c>
      <c r="E90" s="37" t="s">
        <v>27</v>
      </c>
      <c r="F90" s="37">
        <v>0</v>
      </c>
      <c r="G90" s="37">
        <f>SUM(H90,I90)</f>
        <v>0</v>
      </c>
      <c r="H90" s="37" t="s">
        <v>27</v>
      </c>
      <c r="I90" s="37">
        <v>0</v>
      </c>
      <c r="J90" s="37">
        <f>SUM(K90,L90)</f>
        <v>0</v>
      </c>
      <c r="K90" s="37" t="s">
        <v>27</v>
      </c>
      <c r="L90" s="37">
        <v>0</v>
      </c>
    </row>
    <row r="91" spans="1:12" ht="25.5" hidden="1" customHeight="1" x14ac:dyDescent="0.25">
      <c r="A91" s="35">
        <v>8330</v>
      </c>
      <c r="B91" s="36" t="s">
        <v>718</v>
      </c>
      <c r="C91" s="35" t="s">
        <v>719</v>
      </c>
      <c r="D91" s="37">
        <f>SUM(E91,F91)</f>
        <v>0</v>
      </c>
      <c r="E91" s="37" t="s">
        <v>27</v>
      </c>
      <c r="F91" s="37">
        <v>0</v>
      </c>
      <c r="G91" s="37">
        <f>SUM(H91,I91)</f>
        <v>0</v>
      </c>
      <c r="H91" s="37" t="s">
        <v>27</v>
      </c>
      <c r="I91" s="37">
        <v>0</v>
      </c>
      <c r="J91" s="37">
        <f>SUM(K91,L91)</f>
        <v>0</v>
      </c>
      <c r="K91" s="37" t="s">
        <v>27</v>
      </c>
      <c r="L91" s="37">
        <v>0</v>
      </c>
    </row>
    <row r="92" spans="1:12" ht="25.5" hidden="1" customHeight="1" x14ac:dyDescent="0.25">
      <c r="A92" s="35">
        <v>8340</v>
      </c>
      <c r="B92" s="36" t="s">
        <v>720</v>
      </c>
      <c r="C92" s="35"/>
      <c r="D92" s="37">
        <f t="shared" ref="D92:L92" si="14">SUM(D94:D95)</f>
        <v>0</v>
      </c>
      <c r="E92" s="37">
        <f t="shared" si="14"/>
        <v>0</v>
      </c>
      <c r="F92" s="37">
        <f t="shared" si="14"/>
        <v>0</v>
      </c>
      <c r="G92" s="37">
        <f t="shared" si="14"/>
        <v>0</v>
      </c>
      <c r="H92" s="37">
        <f t="shared" si="14"/>
        <v>0</v>
      </c>
      <c r="I92" s="37">
        <f t="shared" si="14"/>
        <v>0</v>
      </c>
      <c r="J92" s="37">
        <f t="shared" si="14"/>
        <v>0</v>
      </c>
      <c r="K92" s="37">
        <f t="shared" si="14"/>
        <v>0</v>
      </c>
      <c r="L92" s="37">
        <f t="shared" si="14"/>
        <v>0</v>
      </c>
    </row>
    <row r="93" spans="1:12" ht="15" hidden="1" customHeight="1" x14ac:dyDescent="0.25">
      <c r="A93" s="35"/>
      <c r="B93" s="36" t="s">
        <v>172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ht="15" hidden="1" customHeight="1" x14ac:dyDescent="0.25">
      <c r="A94" s="35">
        <v>8341</v>
      </c>
      <c r="B94" s="36" t="s">
        <v>721</v>
      </c>
      <c r="C94" s="35" t="s">
        <v>717</v>
      </c>
      <c r="D94" s="37">
        <f>SUM(E94,F94)</f>
        <v>0</v>
      </c>
      <c r="E94" s="37">
        <v>0</v>
      </c>
      <c r="F94" s="37" t="s">
        <v>27</v>
      </c>
      <c r="G94" s="37">
        <f>SUM(H94,I94)</f>
        <v>0</v>
      </c>
      <c r="H94" s="37">
        <v>0</v>
      </c>
      <c r="I94" s="37" t="s">
        <v>27</v>
      </c>
      <c r="J94" s="37">
        <f>SUM(K94,L94)</f>
        <v>0</v>
      </c>
      <c r="K94" s="37">
        <v>0</v>
      </c>
      <c r="L94" s="37" t="s">
        <v>27</v>
      </c>
    </row>
    <row r="95" spans="1:12" ht="25.5" hidden="1" customHeight="1" x14ac:dyDescent="0.25">
      <c r="A95" s="35">
        <v>8350</v>
      </c>
      <c r="B95" s="36" t="s">
        <v>722</v>
      </c>
      <c r="C95" s="35" t="s">
        <v>719</v>
      </c>
      <c r="D95" s="37">
        <f>SUM(E95,F95)</f>
        <v>0</v>
      </c>
      <c r="E95" s="37">
        <v>0</v>
      </c>
      <c r="F95" s="37" t="s">
        <v>27</v>
      </c>
      <c r="G95" s="37">
        <f>SUM(H95,I95)</f>
        <v>0</v>
      </c>
      <c r="H95" s="37">
        <v>0</v>
      </c>
      <c r="I95" s="37" t="s">
        <v>27</v>
      </c>
      <c r="J95" s="37">
        <f>SUM(K95,L95)</f>
        <v>0</v>
      </c>
      <c r="K95" s="37">
        <v>0</v>
      </c>
      <c r="L95" s="37" t="s">
        <v>27</v>
      </c>
    </row>
  </sheetData>
  <mergeCells count="16">
    <mergeCell ref="A8:K8"/>
    <mergeCell ref="A12:A14"/>
    <mergeCell ref="B12:B14"/>
    <mergeCell ref="D12:F12"/>
    <mergeCell ref="G12:I12"/>
    <mergeCell ref="J12:L12"/>
    <mergeCell ref="D13:D14"/>
    <mergeCell ref="G13:G14"/>
    <mergeCell ref="J13:J14"/>
    <mergeCell ref="K13:L13"/>
    <mergeCell ref="I1:L1"/>
    <mergeCell ref="I2:L2"/>
    <mergeCell ref="I3:L3"/>
    <mergeCell ref="A4:K4"/>
    <mergeCell ref="A5:K5"/>
    <mergeCell ref="A6:L7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Comp1</cp:lastModifiedBy>
  <cp:lastPrinted>2024-10-14T12:33:40Z</cp:lastPrinted>
  <dcterms:created xsi:type="dcterms:W3CDTF">2024-10-14T08:38:08Z</dcterms:created>
  <dcterms:modified xsi:type="dcterms:W3CDTF">2024-10-15T07:55:39Z</dcterms:modified>
</cp:coreProperties>
</file>