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16\Desktop\Գնումներ\Գնումներ 2023\Պոմպոկայան\"/>
    </mc:Choice>
  </mc:AlternateContent>
  <bookViews>
    <workbookView xWindow="0" yWindow="0" windowWidth="28800" windowHeight="12345" tabRatio="622"/>
  </bookViews>
  <sheets>
    <sheet name="միայն-պոմպի-շին" sheetId="5" r:id="rId1"/>
  </sheets>
  <externalReferences>
    <externalReference r:id="rId2"/>
  </externalReferences>
  <definedNames>
    <definedName name="ա">#REF!</definedName>
    <definedName name="լե">[1]Ob.1!$K$3</definedName>
    <definedName name="մ">#REF!</definedName>
    <definedName name="տ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5" i="5" l="1"/>
  <c r="D26" i="5"/>
  <c r="D27" i="5"/>
  <c r="D31" i="5"/>
  <c r="D32" i="5"/>
  <c r="I36" i="5" l="1"/>
  <c r="I37" i="5" s="1"/>
  <c r="I38" i="5" s="1"/>
  <c r="I39" i="5" s="1"/>
</calcChain>
</file>

<file path=xl/sharedStrings.xml><?xml version="1.0" encoding="utf-8"?>
<sst xmlns="http://schemas.openxmlformats.org/spreadsheetml/2006/main" count="68" uniqueCount="49">
  <si>
    <t>մ</t>
  </si>
  <si>
    <t>Պոմպակայանի շինարարական աշխատանքներ</t>
  </si>
  <si>
    <t>Խրամուղու մշակում IV կարգի գրունտներում էքսկավատրով</t>
  </si>
  <si>
    <t>Խճի շերտի իրականացում 80մմ հաստ</t>
  </si>
  <si>
    <t>Նախ․ շերտի իրականացում B7.5 դասի բետոնից  h=10սմ</t>
  </si>
  <si>
    <t xml:space="preserve">Միաձույլ ե/բ ժապավենային հիմքերի իրականացում B20 դասի բետոնով </t>
  </si>
  <si>
    <t>Ամրան A III</t>
  </si>
  <si>
    <t>տ</t>
  </si>
  <si>
    <t>Ամրան A I</t>
  </si>
  <si>
    <t>Բնահողի ետլիցք տոփանումով</t>
  </si>
  <si>
    <t>Ավելցուկային գրունտի հարթեցում տեղում</t>
  </si>
  <si>
    <t>Բետոնե հատակի սալ  B20 դասի բետոնով 12սմ հաստ</t>
  </si>
  <si>
    <t>Մետաղական ներդիր էլեմենտների տեղադրում</t>
  </si>
  <si>
    <t>Մետաղական էլեմենտներց սյուների պատրաստում և տեղադրում</t>
  </si>
  <si>
    <t>Պատերի սենդվիչ պանելների համար կարկասի պատրաստում և տեղադրում</t>
  </si>
  <si>
    <t xml:space="preserve">Պատերի և ծածկի իրականացում սենդվիչ սալերով h=100մմ հաստ </t>
  </si>
  <si>
    <t>Արտաքին  մետաղական դուռ (ներառյալ օժանդակ կցամասերը)</t>
  </si>
  <si>
    <t>Մետալոպլաստե պատուհանների մոնտաժում բացվող (ներառյալ օժանդակ կցամասերը)</t>
  </si>
  <si>
    <t>Մետալոպլաստե պատուհանների մոնտաժում չբացվող (ներառյալ օժանդակ կցամասերը)</t>
  </si>
  <si>
    <t xml:space="preserve">Պիպի տեղադրում գունավոր թիթեղով 0,7մմ հաստ </t>
  </si>
  <si>
    <t>Բետոնե սալվածքի իրականացում B15 դասի բետոնով</t>
  </si>
  <si>
    <t xml:space="preserve">Բետոնե եզրաքարերի տեղադրում 15x30սմ բետոնյա հիմքի վրա </t>
  </si>
  <si>
    <t>Ընդամենը</t>
  </si>
  <si>
    <t>Ծրագրի անվանումը</t>
  </si>
  <si>
    <t>Ծրագրի կոդը</t>
  </si>
  <si>
    <t>Հայտատու կազմակերպություն</t>
  </si>
  <si>
    <t>Նախահաշվի արժեքը</t>
  </si>
  <si>
    <t>դրամ</t>
  </si>
  <si>
    <t>Աշխատանքների տևողությունը</t>
  </si>
  <si>
    <t>օրացուցային օր</t>
  </si>
  <si>
    <t>Աշխատանքների անվանումը</t>
  </si>
  <si>
    <t>Միավոր</t>
  </si>
  <si>
    <t>Քանակ</t>
  </si>
  <si>
    <t>Միավորի արժեք /դրամ/</t>
  </si>
  <si>
    <t>Ընդ միավոր</t>
  </si>
  <si>
    <t>Ընդ</t>
  </si>
  <si>
    <t>Նյութ</t>
  </si>
  <si>
    <t>Աշխատ.</t>
  </si>
  <si>
    <t>Մեք․շահ</t>
  </si>
  <si>
    <r>
      <t>մ</t>
    </r>
    <r>
      <rPr>
        <vertAlign val="superscript"/>
        <sz val="10"/>
        <rFont val="Sylfaen"/>
        <family val="1"/>
      </rPr>
      <t>3</t>
    </r>
  </si>
  <si>
    <t>Վերադիր ծախսեր %</t>
  </si>
  <si>
    <t>Ընդամենը`</t>
  </si>
  <si>
    <t>Շահույթ %</t>
  </si>
  <si>
    <r>
      <t>մ</t>
    </r>
    <r>
      <rPr>
        <vertAlign val="superscript"/>
        <sz val="10"/>
        <rFont val="Sylfaen"/>
        <family val="1"/>
      </rPr>
      <t>2</t>
    </r>
  </si>
  <si>
    <r>
      <t>մ</t>
    </r>
    <r>
      <rPr>
        <vertAlign val="superscript"/>
        <sz val="10"/>
        <rFont val="Sylfaen"/>
        <family val="1"/>
      </rPr>
      <t>3</t>
    </r>
    <r>
      <rPr>
        <sz val="11"/>
        <color theme="1"/>
        <rFont val="Calibri"/>
        <family val="2"/>
        <scheme val="minor"/>
      </rPr>
      <t/>
    </r>
  </si>
  <si>
    <t>SNQ-04-23-W</t>
  </si>
  <si>
    <t>Մետաղական դռան երկտակ ներկում</t>
  </si>
  <si>
    <t>Սյունիքի մարզի Տեղ գյուղի ոռոգման ներտնտեսային ցանցի պոմպակայանի կառուցում</t>
  </si>
  <si>
    <t xml:space="preserve">Բետոնե ցոկոլի իրականացում B20 դասի բետոնով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</si>
</sst>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(* #,##0.00_);_(* \(#,##0.00\);_(* &quot;-&quot;??_);_(@_)"/>
    <numFmt numFmtId="164" formatCode="0.000"/>
    <numFmt numFmtId="165" formatCode="_(* #,##0.000_);_(* \(#,##0.000\);_(* &quot;-&quot;??_);_(@_)"/>
    <numFmt numFmtId="166" formatCode="_-* #,##0.00_р_._-;\-* #,##0.00_р_._-;_-* &quot;-&quot;??_р_._-;_-@_-"/>
    <numFmt numFmtId="167" formatCode="_-* #,##0\ _€_-;\-* #,##0\ _€_-;_-* &quot;-&quot;\ _€_-;_-@_-"/>
    <numFmt numFmtId="168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0"/>
      <name val="Sylfaen"/>
      <family val="1"/>
    </font>
    <font>
      <b/>
      <sz val="10"/>
      <color theme="1"/>
      <name val="Sylfaen"/>
      <family val="1"/>
    </font>
    <font>
      <sz val="10"/>
      <name val="Sylfaen"/>
      <family val="1"/>
    </font>
    <font>
      <sz val="10"/>
      <color theme="1"/>
      <name val="Sylfaen"/>
      <family val="1"/>
    </font>
    <font>
      <vertAlign val="superscript"/>
      <sz val="10"/>
      <name val="Sylfaen"/>
      <family val="1"/>
    </font>
    <font>
      <sz val="10"/>
      <name val="Arial"/>
      <family val="2"/>
    </font>
    <font>
      <sz val="10"/>
      <color rgb="FF000000"/>
      <name val="Sylfaen"/>
      <family val="1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78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" fillId="0" borderId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</cellStyleXfs>
  <cellXfs count="90">
    <xf numFmtId="0" fontId="0" fillId="0" borderId="0" xfId="0"/>
    <xf numFmtId="0" fontId="4" fillId="0" borderId="0" xfId="0" applyFont="1" applyAlignment="1">
      <alignment horizontal="left"/>
    </xf>
    <xf numFmtId="0" fontId="4" fillId="0" borderId="0" xfId="4" applyFont="1" applyAlignment="1">
      <alignment horizontal="left" vertical="center" wrapText="1"/>
    </xf>
    <xf numFmtId="0" fontId="5" fillId="0" borderId="0" xfId="0" applyFont="1" applyAlignment="1">
      <alignment vertical="top" wrapText="1"/>
    </xf>
    <xf numFmtId="0" fontId="4" fillId="0" borderId="0" xfId="0" applyFont="1" applyAlignment="1">
      <alignment vertical="center"/>
    </xf>
    <xf numFmtId="0" fontId="6" fillId="0" borderId="8" xfId="4" applyFont="1" applyBorder="1" applyAlignment="1">
      <alignment vertical="center" wrapText="1"/>
    </xf>
    <xf numFmtId="0" fontId="6" fillId="0" borderId="0" xfId="0" applyFont="1" applyAlignment="1">
      <alignment horizontal="left"/>
    </xf>
    <xf numFmtId="0" fontId="6" fillId="0" borderId="0" xfId="0" applyFont="1" applyAlignment="1">
      <alignment vertical="center"/>
    </xf>
    <xf numFmtId="0" fontId="6" fillId="0" borderId="0" xfId="4" applyFont="1" applyAlignment="1">
      <alignment vertical="center" wrapText="1"/>
    </xf>
    <xf numFmtId="0" fontId="7" fillId="0" borderId="0" xfId="0" applyFont="1"/>
    <xf numFmtId="0" fontId="6" fillId="0" borderId="0" xfId="4" applyFont="1" applyAlignment="1">
      <alignment horizontal="left" vertical="center" wrapText="1"/>
    </xf>
    <xf numFmtId="0" fontId="6" fillId="0" borderId="5" xfId="0" applyFont="1" applyBorder="1" applyAlignment="1">
      <alignment horizontal="center" vertical="center"/>
    </xf>
    <xf numFmtId="164" fontId="7" fillId="2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right" vertical="center"/>
    </xf>
    <xf numFmtId="0" fontId="4" fillId="3" borderId="1" xfId="4" applyFont="1" applyFill="1" applyBorder="1" applyAlignment="1">
      <alignment horizontal="center" vertical="center" wrapText="1"/>
    </xf>
    <xf numFmtId="164" fontId="7" fillId="3" borderId="1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1" fontId="5" fillId="3" borderId="1" xfId="0" applyNumberFormat="1" applyFont="1" applyFill="1" applyBorder="1" applyAlignment="1">
      <alignment horizontal="center" vertical="center"/>
    </xf>
    <xf numFmtId="1" fontId="4" fillId="3" borderId="1" xfId="4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 vertical="center"/>
    </xf>
    <xf numFmtId="164" fontId="7" fillId="0" borderId="0" xfId="0" applyNumberFormat="1" applyFont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4" fillId="4" borderId="1" xfId="4" applyFont="1" applyFill="1" applyBorder="1" applyAlignment="1">
      <alignment horizontal="center" vertical="center" wrapText="1"/>
    </xf>
    <xf numFmtId="164" fontId="7" fillId="4" borderId="1" xfId="0" applyNumberFormat="1" applyFont="1" applyFill="1" applyBorder="1" applyAlignment="1">
      <alignment horizontal="center" vertical="center"/>
    </xf>
    <xf numFmtId="165" fontId="5" fillId="4" borderId="1" xfId="1" applyNumberFormat="1" applyFont="1" applyFill="1" applyBorder="1" applyAlignment="1">
      <alignment horizontal="center" vertical="center"/>
    </xf>
    <xf numFmtId="0" fontId="4" fillId="4" borderId="1" xfId="4" applyFont="1" applyFill="1" applyBorder="1" applyAlignment="1">
      <alignment horizontal="left" vertical="center" wrapText="1"/>
    </xf>
    <xf numFmtId="0" fontId="4" fillId="3" borderId="1" xfId="4" applyFont="1" applyFill="1" applyBorder="1" applyAlignment="1">
      <alignment vertical="center" wrapText="1"/>
    </xf>
    <xf numFmtId="2" fontId="4" fillId="3" borderId="1" xfId="4" applyNumberFormat="1" applyFont="1" applyFill="1" applyBorder="1" applyAlignment="1">
      <alignment horizontal="center" vertical="center" wrapText="1"/>
    </xf>
    <xf numFmtId="0" fontId="6" fillId="4" borderId="1" xfId="4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wrapText="1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6" fillId="0" borderId="2" xfId="6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4" fillId="0" borderId="0" xfId="4" applyFont="1" applyAlignment="1">
      <alignment horizontal="center" vertical="center" wrapText="1"/>
    </xf>
    <xf numFmtId="0" fontId="6" fillId="0" borderId="3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7" fillId="0" borderId="5" xfId="0" applyFont="1" applyBorder="1" applyAlignment="1">
      <alignment wrapText="1"/>
    </xf>
    <xf numFmtId="0" fontId="7" fillId="0" borderId="6" xfId="0" applyFont="1" applyBorder="1" applyAlignment="1">
      <alignment wrapText="1"/>
    </xf>
    <xf numFmtId="0" fontId="6" fillId="0" borderId="3" xfId="0" applyFont="1" applyBorder="1" applyAlignment="1">
      <alignment horizontal="center" vertical="center" wrapText="1"/>
    </xf>
    <xf numFmtId="43" fontId="7" fillId="3" borderId="1" xfId="0" applyNumberFormat="1" applyFont="1" applyFill="1" applyBorder="1" applyAlignment="1">
      <alignment horizontal="center" vertical="center"/>
    </xf>
    <xf numFmtId="0" fontId="6" fillId="0" borderId="2" xfId="6" applyFont="1" applyBorder="1" applyAlignment="1">
      <alignment horizontal="left" vertical="center" wrapText="1"/>
    </xf>
    <xf numFmtId="0" fontId="7" fillId="0" borderId="4" xfId="0" applyFont="1" applyBorder="1" applyAlignment="1">
      <alignment horizontal="center" wrapText="1"/>
    </xf>
    <xf numFmtId="0" fontId="6" fillId="0" borderId="7" xfId="4" applyFont="1" applyBorder="1" applyAlignment="1">
      <alignment vertical="center"/>
    </xf>
    <xf numFmtId="43" fontId="7" fillId="3" borderId="1" xfId="1" applyFont="1" applyFill="1" applyBorder="1" applyAlignment="1">
      <alignment horizontal="center" vertical="center"/>
    </xf>
    <xf numFmtId="164" fontId="7" fillId="0" borderId="2" xfId="0" applyNumberFormat="1" applyFont="1" applyBorder="1" applyAlignment="1">
      <alignment horizontal="center" vertical="center"/>
    </xf>
    <xf numFmtId="43" fontId="7" fillId="0" borderId="0" xfId="0" applyNumberFormat="1" applyFont="1"/>
    <xf numFmtId="3" fontId="6" fillId="0" borderId="4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164" fontId="7" fillId="2" borderId="2" xfId="1" applyNumberFormat="1" applyFont="1" applyFill="1" applyBorder="1" applyAlignment="1">
      <alignment horizontal="center" vertical="center"/>
    </xf>
    <xf numFmtId="164" fontId="7" fillId="2" borderId="3" xfId="1" applyNumberFormat="1" applyFont="1" applyFill="1" applyBorder="1" applyAlignment="1">
      <alignment horizontal="center" vertical="center"/>
    </xf>
    <xf numFmtId="2" fontId="7" fillId="0" borderId="5" xfId="0" applyNumberFormat="1" applyFont="1" applyBorder="1" applyAlignment="1">
      <alignment wrapText="1"/>
    </xf>
    <xf numFmtId="2" fontId="7" fillId="0" borderId="0" xfId="0" applyNumberFormat="1" applyFont="1" applyAlignment="1">
      <alignment horizontal="center" vertical="center"/>
    </xf>
    <xf numFmtId="2" fontId="5" fillId="0" borderId="0" xfId="0" applyNumberFormat="1" applyFont="1" applyAlignment="1">
      <alignment horizontal="center" vertical="top" wrapText="1"/>
    </xf>
    <xf numFmtId="2" fontId="6" fillId="0" borderId="6" xfId="0" applyNumberFormat="1" applyFont="1" applyBorder="1" applyAlignment="1">
      <alignment vertical="center"/>
    </xf>
    <xf numFmtId="2" fontId="6" fillId="0" borderId="5" xfId="0" applyNumberFormat="1" applyFont="1" applyBorder="1" applyAlignment="1">
      <alignment horizontal="center" vertical="center"/>
    </xf>
    <xf numFmtId="2" fontId="7" fillId="2" borderId="2" xfId="0" applyNumberFormat="1" applyFont="1" applyFill="1" applyBorder="1" applyAlignment="1">
      <alignment vertical="center"/>
    </xf>
    <xf numFmtId="2" fontId="7" fillId="2" borderId="3" xfId="0" applyNumberFormat="1" applyFont="1" applyFill="1" applyBorder="1" applyAlignment="1">
      <alignment vertical="center"/>
    </xf>
    <xf numFmtId="2" fontId="5" fillId="3" borderId="0" xfId="0" applyNumberFormat="1" applyFont="1" applyFill="1" applyAlignment="1">
      <alignment horizontal="center" vertical="center"/>
    </xf>
    <xf numFmtId="2" fontId="4" fillId="3" borderId="1" xfId="4" applyNumberFormat="1" applyFont="1" applyFill="1" applyBorder="1" applyAlignment="1">
      <alignment vertical="center" wrapText="1"/>
    </xf>
    <xf numFmtId="2" fontId="6" fillId="0" borderId="1" xfId="0" applyNumberFormat="1" applyFont="1" applyBorder="1" applyAlignment="1">
      <alignment horizontal="center" vertical="center" wrapText="1"/>
    </xf>
    <xf numFmtId="2" fontId="6" fillId="0" borderId="2" xfId="0" applyNumberFormat="1" applyFont="1" applyBorder="1" applyAlignment="1">
      <alignment horizontal="center" vertical="center" wrapText="1"/>
    </xf>
    <xf numFmtId="2" fontId="4" fillId="4" borderId="1" xfId="4" applyNumberFormat="1" applyFont="1" applyFill="1" applyBorder="1" applyAlignment="1">
      <alignment horizontal="center" vertical="center" wrapText="1"/>
    </xf>
    <xf numFmtId="2" fontId="6" fillId="0" borderId="2" xfId="6" applyNumberFormat="1" applyFont="1" applyFill="1" applyBorder="1" applyAlignment="1">
      <alignment horizontal="center" vertical="center" wrapText="1"/>
    </xf>
    <xf numFmtId="164" fontId="6" fillId="0" borderId="2" xfId="6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2" fontId="6" fillId="0" borderId="3" xfId="0" applyNumberFormat="1" applyFont="1" applyFill="1" applyBorder="1" applyAlignment="1">
      <alignment horizontal="center" vertical="center" wrapText="1"/>
    </xf>
    <xf numFmtId="168" fontId="7" fillId="0" borderId="1" xfId="0" applyNumberFormat="1" applyFont="1" applyBorder="1" applyAlignment="1">
      <alignment horizontal="center" vertical="center"/>
    </xf>
    <xf numFmtId="168" fontId="7" fillId="0" borderId="1" xfId="1" applyNumberFormat="1" applyFont="1" applyBorder="1" applyAlignment="1">
      <alignment horizontal="center" vertical="center"/>
    </xf>
    <xf numFmtId="0" fontId="7" fillId="0" borderId="4" xfId="0" applyFont="1" applyBorder="1" applyAlignment="1">
      <alignment horizontal="left" wrapText="1"/>
    </xf>
    <xf numFmtId="0" fontId="7" fillId="0" borderId="5" xfId="0" applyFont="1" applyBorder="1" applyAlignment="1">
      <alignment horizontal="left" wrapText="1"/>
    </xf>
    <xf numFmtId="0" fontId="7" fillId="0" borderId="6" xfId="0" applyFont="1" applyBorder="1" applyAlignment="1">
      <alignment horizontal="left" wrapText="1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</cellXfs>
  <cellStyles count="78">
    <cellStyle name="Comma" xfId="1" builtinId="3"/>
    <cellStyle name="Comma [0] 2" xfId="22"/>
    <cellStyle name="Comma 2" xfId="23"/>
    <cellStyle name="Comma 3" xfId="24"/>
    <cellStyle name="Comma 3 2" xfId="25"/>
    <cellStyle name="Comma 4" xfId="26"/>
    <cellStyle name="Comma 5" xfId="27"/>
    <cellStyle name="Comma 6" xfId="28"/>
    <cellStyle name="Comma 7" xfId="29"/>
    <cellStyle name="Normal" xfId="0" builtinId="0"/>
    <cellStyle name="Normal 10" xfId="2"/>
    <cellStyle name="Normal 10 2" xfId="30"/>
    <cellStyle name="Normal 10 2 2" xfId="10"/>
    <cellStyle name="Normal 10 2 2 2" xfId="9"/>
    <cellStyle name="Normal 10 2 2 2 2" xfId="16"/>
    <cellStyle name="Normal 10 2 3" xfId="15"/>
    <cellStyle name="Normal 10 3" xfId="31"/>
    <cellStyle name="Normal 10 4" xfId="18"/>
    <cellStyle name="Normal 10 5" xfId="32"/>
    <cellStyle name="Normal 11" xfId="33"/>
    <cellStyle name="Normal 11 2" xfId="34"/>
    <cellStyle name="Normal 11 3" xfId="35"/>
    <cellStyle name="Normal 12" xfId="36"/>
    <cellStyle name="Normal 12 2" xfId="13"/>
    <cellStyle name="Normal 13" xfId="37"/>
    <cellStyle name="Normal 14" xfId="38"/>
    <cellStyle name="Normal 14 2" xfId="39"/>
    <cellStyle name="Normal 15" xfId="40"/>
    <cellStyle name="Normal 16" xfId="41"/>
    <cellStyle name="Normal 16 2" xfId="42"/>
    <cellStyle name="Normal 16 3" xfId="21"/>
    <cellStyle name="Normal 17" xfId="43"/>
    <cellStyle name="Normal 17 2" xfId="44"/>
    <cellStyle name="Normal 18" xfId="45"/>
    <cellStyle name="Normal 18 2" xfId="46"/>
    <cellStyle name="Normal 19" xfId="47"/>
    <cellStyle name="Normal 2" xfId="3"/>
    <cellStyle name="Normal 2 2" xfId="4"/>
    <cellStyle name="Normal 2 2 2" xfId="7"/>
    <cellStyle name="Normal 2 2 2 2" xfId="48"/>
    <cellStyle name="Normal 2 2 2 2 2" xfId="49"/>
    <cellStyle name="Normal 2 2 2 2 2 2" xfId="50"/>
    <cellStyle name="Normal 2 2 2 2 3" xfId="11"/>
    <cellStyle name="Normal 2 2 2 2 4" xfId="51"/>
    <cellStyle name="Normal 2 3" xfId="52"/>
    <cellStyle name="Normal 2 3 2" xfId="53"/>
    <cellStyle name="Normal 20" xfId="54"/>
    <cellStyle name="Normal 21" xfId="55"/>
    <cellStyle name="Normal 22" xfId="56"/>
    <cellStyle name="Normal 23" xfId="57"/>
    <cellStyle name="Normal 23 2" xfId="8"/>
    <cellStyle name="Normal 24" xfId="5"/>
    <cellStyle name="Normal 3" xfId="58"/>
    <cellStyle name="Normal 3 2" xfId="59"/>
    <cellStyle name="Normal 3 2 2" xfId="60"/>
    <cellStyle name="Normal 3 2 3" xfId="61"/>
    <cellStyle name="Normal 3 3" xfId="62"/>
    <cellStyle name="Normal 4" xfId="63"/>
    <cellStyle name="Normal 4 2" xfId="6"/>
    <cellStyle name="Normal 4 2 2" xfId="64"/>
    <cellStyle name="Normal 4 3" xfId="20"/>
    <cellStyle name="Normal 5" xfId="65"/>
    <cellStyle name="Normal 5 2" xfId="19"/>
    <cellStyle name="Normal 5 2 2" xfId="66"/>
    <cellStyle name="Normal 5 3" xfId="67"/>
    <cellStyle name="Normal 6" xfId="68"/>
    <cellStyle name="Normal 6 2" xfId="14"/>
    <cellStyle name="Normal 7" xfId="69"/>
    <cellStyle name="Normal 7 2" xfId="70"/>
    <cellStyle name="Normal 8" xfId="71"/>
    <cellStyle name="Normal 8 2" xfId="72"/>
    <cellStyle name="Normal 9" xfId="73"/>
    <cellStyle name="Normal 9 2" xfId="74"/>
    <cellStyle name="Normal 9 2 2" xfId="75"/>
    <cellStyle name="Percent 2" xfId="76"/>
    <cellStyle name="Обычный 2" xfId="17"/>
    <cellStyle name="Обычный 3" xfId="77"/>
    <cellStyle name="Обычный 3 2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y%20fleshka/Smeta-%20Olimp%20Hanrakacaran/2020-Miqael/2022/1&#8228;%20Sevan/1.%20Lchavan/Smeta-Lchava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mpop."/>
      <sheetName val="Ob.1"/>
      <sheetName val="1-1"/>
      <sheetName val="1-2"/>
      <sheetName val="1-3"/>
      <sheetName val="1-4"/>
      <sheetName val="1-5"/>
      <sheetName val="1-6"/>
      <sheetName val="1-7"/>
      <sheetName val="1-8"/>
      <sheetName val="1-9"/>
      <sheetName val="caval"/>
    </sheetNames>
    <sheetDataSet>
      <sheetData sheetId="0" refreshError="1"/>
      <sheetData sheetId="1" refreshError="1">
        <row r="3">
          <cell r="K3">
            <v>1.05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tabSelected="1" topLeftCell="A4" workbookViewId="0">
      <selection activeCell="E14" sqref="E14"/>
    </sheetView>
  </sheetViews>
  <sheetFormatPr defaultColWidth="9.140625" defaultRowHeight="15" x14ac:dyDescent="0.3"/>
  <cols>
    <col min="1" max="1" width="5" style="32" customWidth="1"/>
    <col min="2" max="2" width="33.140625" style="33" customWidth="1"/>
    <col min="3" max="3" width="8.28515625" style="32" customWidth="1"/>
    <col min="4" max="4" width="8.42578125" style="60" customWidth="1"/>
    <col min="5" max="5" width="11.140625" style="23" customWidth="1"/>
    <col min="6" max="6" width="8.42578125" style="23" customWidth="1"/>
    <col min="7" max="7" width="8" style="23" customWidth="1"/>
    <col min="8" max="8" width="9.85546875" style="32" customWidth="1"/>
    <col min="9" max="9" width="13.42578125" style="23" customWidth="1"/>
    <col min="10" max="10" width="12.7109375" style="9" customWidth="1"/>
    <col min="11" max="11" width="21.7109375" style="9" customWidth="1"/>
    <col min="12" max="13" width="9.140625" style="9"/>
    <col min="14" max="14" width="16.42578125" style="9" customWidth="1"/>
    <col min="15" max="15" width="9.140625" style="9"/>
    <col min="16" max="16" width="12.5703125" style="9" customWidth="1"/>
    <col min="17" max="16384" width="9.140625" style="9"/>
  </cols>
  <sheetData>
    <row r="1" spans="1:10" s="7" customFormat="1" x14ac:dyDescent="0.3">
      <c r="A1" s="1"/>
      <c r="C1" s="39"/>
      <c r="D1" s="61"/>
      <c r="F1" s="4"/>
      <c r="G1" s="4"/>
      <c r="H1" s="4"/>
      <c r="I1" s="3"/>
    </row>
    <row r="2" spans="1:10" s="7" customFormat="1" x14ac:dyDescent="0.3">
      <c r="A2" s="1"/>
      <c r="B2" s="2"/>
      <c r="C2" s="39"/>
      <c r="D2" s="61"/>
      <c r="E2" s="3"/>
      <c r="F2" s="3"/>
      <c r="G2" s="3"/>
      <c r="H2" s="3"/>
      <c r="I2" s="3"/>
    </row>
    <row r="3" spans="1:10" s="7" customFormat="1" ht="27.6" customHeight="1" x14ac:dyDescent="0.3">
      <c r="B3" s="5" t="s">
        <v>23</v>
      </c>
      <c r="C3" s="77" t="s">
        <v>47</v>
      </c>
      <c r="D3" s="78"/>
      <c r="E3" s="78"/>
      <c r="F3" s="78"/>
      <c r="G3" s="78"/>
      <c r="H3" s="78"/>
      <c r="I3" s="79"/>
    </row>
    <row r="4" spans="1:10" s="7" customFormat="1" x14ac:dyDescent="0.3">
      <c r="A4" s="6"/>
      <c r="B4" s="7" t="s">
        <v>24</v>
      </c>
      <c r="C4" s="84" t="s">
        <v>45</v>
      </c>
      <c r="D4" s="85"/>
      <c r="E4" s="85"/>
      <c r="F4" s="86"/>
      <c r="G4" s="3"/>
      <c r="I4" s="3"/>
    </row>
    <row r="5" spans="1:10" s="7" customFormat="1" x14ac:dyDescent="0.3">
      <c r="A5" s="6"/>
      <c r="B5" s="8" t="s">
        <v>25</v>
      </c>
      <c r="C5" s="47"/>
      <c r="D5" s="59"/>
      <c r="E5" s="42"/>
      <c r="F5" s="43"/>
      <c r="G5" s="9"/>
      <c r="H5" s="9"/>
      <c r="I5" s="9"/>
      <c r="J5" s="9"/>
    </row>
    <row r="6" spans="1:10" s="7" customFormat="1" x14ac:dyDescent="0.3">
      <c r="A6" s="6"/>
      <c r="B6" s="8" t="s">
        <v>26</v>
      </c>
      <c r="C6" s="52"/>
      <c r="D6" s="62"/>
      <c r="E6" s="8" t="s">
        <v>27</v>
      </c>
      <c r="G6" s="9"/>
      <c r="H6" s="9"/>
      <c r="I6" s="9"/>
      <c r="J6" s="9"/>
    </row>
    <row r="7" spans="1:10" s="7" customFormat="1" x14ac:dyDescent="0.3">
      <c r="A7" s="6"/>
      <c r="B7" s="8" t="s">
        <v>28</v>
      </c>
      <c r="C7" s="53"/>
      <c r="D7" s="62"/>
      <c r="E7" s="48" t="s">
        <v>29</v>
      </c>
      <c r="F7" s="8"/>
      <c r="G7" s="9"/>
      <c r="H7" s="9"/>
      <c r="I7" s="9"/>
      <c r="J7" s="9"/>
    </row>
    <row r="8" spans="1:10" s="7" customFormat="1" x14ac:dyDescent="0.3">
      <c r="A8" s="6"/>
      <c r="B8" s="8"/>
      <c r="C8" s="11"/>
      <c r="D8" s="63"/>
      <c r="E8" s="10"/>
      <c r="F8" s="10"/>
      <c r="G8" s="9"/>
      <c r="H8" s="9"/>
      <c r="I8" s="9"/>
      <c r="J8" s="9"/>
    </row>
    <row r="9" spans="1:10" ht="30" x14ac:dyDescent="0.3">
      <c r="A9" s="80"/>
      <c r="B9" s="82" t="s">
        <v>30</v>
      </c>
      <c r="C9" s="34" t="s">
        <v>31</v>
      </c>
      <c r="D9" s="64" t="s">
        <v>32</v>
      </c>
      <c r="E9" s="87" t="s">
        <v>33</v>
      </c>
      <c r="F9" s="88"/>
      <c r="G9" s="89"/>
      <c r="H9" s="55" t="s">
        <v>34</v>
      </c>
      <c r="I9" s="57" t="s">
        <v>35</v>
      </c>
    </row>
    <row r="10" spans="1:10" x14ac:dyDescent="0.3">
      <c r="A10" s="81"/>
      <c r="B10" s="83"/>
      <c r="C10" s="35"/>
      <c r="D10" s="65"/>
      <c r="E10" s="12" t="s">
        <v>36</v>
      </c>
      <c r="F10" s="12" t="s">
        <v>37</v>
      </c>
      <c r="G10" s="12" t="s">
        <v>38</v>
      </c>
      <c r="H10" s="56"/>
      <c r="I10" s="58"/>
    </row>
    <row r="11" spans="1:10" x14ac:dyDescent="0.3">
      <c r="A11" s="13">
        <v>1</v>
      </c>
      <c r="B11" s="14">
        <v>2</v>
      </c>
      <c r="C11" s="14">
        <v>3</v>
      </c>
      <c r="D11" s="66">
        <v>4</v>
      </c>
      <c r="E11" s="18">
        <v>5</v>
      </c>
      <c r="F11" s="19">
        <v>6</v>
      </c>
      <c r="G11" s="18">
        <v>7</v>
      </c>
      <c r="H11" s="18">
        <v>8</v>
      </c>
      <c r="I11" s="18">
        <v>9</v>
      </c>
    </row>
    <row r="12" spans="1:10" ht="30" x14ac:dyDescent="0.3">
      <c r="A12" s="17">
        <v>2</v>
      </c>
      <c r="B12" s="14" t="s">
        <v>1</v>
      </c>
      <c r="C12" s="14"/>
      <c r="D12" s="67"/>
      <c r="E12" s="15"/>
      <c r="F12" s="15"/>
      <c r="G12" s="49"/>
      <c r="H12" s="49"/>
      <c r="I12" s="49"/>
    </row>
    <row r="13" spans="1:10" ht="30" x14ac:dyDescent="0.3">
      <c r="A13" s="20">
        <v>1</v>
      </c>
      <c r="B13" s="36" t="s">
        <v>2</v>
      </c>
      <c r="C13" s="37" t="s">
        <v>39</v>
      </c>
      <c r="D13" s="71">
        <v>22.3</v>
      </c>
      <c r="E13" s="21"/>
      <c r="F13" s="21"/>
      <c r="G13" s="21"/>
      <c r="H13" s="22"/>
      <c r="I13" s="75">
        <v>19</v>
      </c>
    </row>
    <row r="14" spans="1:10" ht="30" x14ac:dyDescent="0.3">
      <c r="A14" s="20">
        <v>2</v>
      </c>
      <c r="B14" s="36" t="s">
        <v>3</v>
      </c>
      <c r="C14" s="37" t="s">
        <v>39</v>
      </c>
      <c r="D14" s="71">
        <v>4.8</v>
      </c>
      <c r="E14" s="22"/>
      <c r="F14" s="21"/>
      <c r="G14" s="21"/>
      <c r="H14" s="22"/>
      <c r="I14" s="75">
        <v>73.8</v>
      </c>
    </row>
    <row r="15" spans="1:10" ht="30" x14ac:dyDescent="0.3">
      <c r="A15" s="20">
        <v>3</v>
      </c>
      <c r="B15" s="36" t="s">
        <v>4</v>
      </c>
      <c r="C15" s="37" t="s">
        <v>39</v>
      </c>
      <c r="D15" s="71">
        <v>3</v>
      </c>
      <c r="E15" s="21"/>
      <c r="F15" s="21"/>
      <c r="G15" s="21"/>
      <c r="H15" s="22"/>
      <c r="I15" s="75">
        <v>126.3</v>
      </c>
    </row>
    <row r="16" spans="1:10" ht="30" x14ac:dyDescent="0.3">
      <c r="A16" s="20">
        <v>4</v>
      </c>
      <c r="B16" s="36" t="s">
        <v>5</v>
      </c>
      <c r="C16" s="37" t="s">
        <v>39</v>
      </c>
      <c r="D16" s="71">
        <v>9</v>
      </c>
      <c r="E16" s="21"/>
      <c r="F16" s="21"/>
      <c r="G16" s="21"/>
      <c r="H16" s="22"/>
      <c r="I16" s="75">
        <v>554.4</v>
      </c>
    </row>
    <row r="17" spans="1:9" x14ac:dyDescent="0.3">
      <c r="A17" s="20">
        <v>5</v>
      </c>
      <c r="B17" s="36" t="s">
        <v>6</v>
      </c>
      <c r="C17" s="37" t="s">
        <v>7</v>
      </c>
      <c r="D17" s="72">
        <v>0.29499999999999998</v>
      </c>
      <c r="E17" s="21"/>
      <c r="F17" s="21"/>
      <c r="G17" s="21"/>
      <c r="H17" s="22"/>
      <c r="I17" s="75">
        <v>144.80000000000001</v>
      </c>
    </row>
    <row r="18" spans="1:9" x14ac:dyDescent="0.3">
      <c r="A18" s="20">
        <v>6</v>
      </c>
      <c r="B18" s="36" t="s">
        <v>8</v>
      </c>
      <c r="C18" s="37" t="s">
        <v>7</v>
      </c>
      <c r="D18" s="72">
        <v>0.215</v>
      </c>
      <c r="E18" s="21"/>
      <c r="F18" s="21"/>
      <c r="G18" s="21"/>
      <c r="H18" s="22"/>
      <c r="I18" s="75">
        <v>102.7</v>
      </c>
    </row>
    <row r="19" spans="1:9" ht="15.75" x14ac:dyDescent="0.3">
      <c r="A19" s="20">
        <v>7</v>
      </c>
      <c r="B19" s="36" t="s">
        <v>9</v>
      </c>
      <c r="C19" s="37" t="s">
        <v>39</v>
      </c>
      <c r="D19" s="71">
        <v>14.6</v>
      </c>
      <c r="E19" s="21"/>
      <c r="F19" s="21"/>
      <c r="G19" s="21"/>
      <c r="H19" s="22"/>
      <c r="I19" s="75">
        <v>17.600000000000001</v>
      </c>
    </row>
    <row r="20" spans="1:9" ht="30" x14ac:dyDescent="0.3">
      <c r="A20" s="20">
        <v>8</v>
      </c>
      <c r="B20" s="36" t="s">
        <v>10</v>
      </c>
      <c r="C20" s="37" t="s">
        <v>39</v>
      </c>
      <c r="D20" s="71">
        <v>7.7</v>
      </c>
      <c r="E20" s="21"/>
      <c r="F20" s="21"/>
      <c r="H20" s="22"/>
      <c r="I20" s="75">
        <v>9.3000000000000007</v>
      </c>
    </row>
    <row r="21" spans="1:9" ht="30" x14ac:dyDescent="0.3">
      <c r="A21" s="20">
        <v>9</v>
      </c>
      <c r="B21" s="36" t="s">
        <v>11</v>
      </c>
      <c r="C21" s="37" t="s">
        <v>39</v>
      </c>
      <c r="D21" s="71">
        <v>3.6</v>
      </c>
      <c r="E21" s="21"/>
      <c r="F21" s="21"/>
      <c r="G21" s="21"/>
      <c r="H21" s="22"/>
      <c r="I21" s="75">
        <v>198.9</v>
      </c>
    </row>
    <row r="22" spans="1:9" x14ac:dyDescent="0.3">
      <c r="A22" s="20">
        <v>10</v>
      </c>
      <c r="B22" s="36" t="s">
        <v>6</v>
      </c>
      <c r="C22" s="37" t="s">
        <v>7</v>
      </c>
      <c r="D22" s="72">
        <v>0.1447</v>
      </c>
      <c r="E22" s="21"/>
      <c r="F22" s="21"/>
      <c r="G22" s="21"/>
      <c r="H22" s="22"/>
      <c r="I22" s="75">
        <v>71</v>
      </c>
    </row>
    <row r="23" spans="1:9" ht="30" x14ac:dyDescent="0.3">
      <c r="A23" s="20">
        <v>11</v>
      </c>
      <c r="B23" s="36" t="s">
        <v>48</v>
      </c>
      <c r="C23" s="37" t="s">
        <v>39</v>
      </c>
      <c r="D23" s="71">
        <v>6</v>
      </c>
      <c r="E23" s="21"/>
      <c r="F23" s="21"/>
      <c r="G23" s="21"/>
      <c r="H23" s="22"/>
      <c r="I23" s="75">
        <v>540.20000000000005</v>
      </c>
    </row>
    <row r="24" spans="1:9" ht="30" x14ac:dyDescent="0.3">
      <c r="A24" s="20">
        <v>12</v>
      </c>
      <c r="B24" s="36" t="s">
        <v>12</v>
      </c>
      <c r="C24" s="37" t="s">
        <v>7</v>
      </c>
      <c r="D24" s="72">
        <v>5.7000000000000002E-2</v>
      </c>
      <c r="E24" s="21"/>
      <c r="F24" s="21"/>
      <c r="G24" s="21"/>
      <c r="H24" s="22"/>
      <c r="I24" s="75">
        <v>40</v>
      </c>
    </row>
    <row r="25" spans="1:9" ht="30" x14ac:dyDescent="0.3">
      <c r="A25" s="20">
        <v>13</v>
      </c>
      <c r="B25" s="36" t="s">
        <v>13</v>
      </c>
      <c r="C25" s="37" t="s">
        <v>7</v>
      </c>
      <c r="D25" s="71">
        <v>0.47</v>
      </c>
      <c r="E25" s="21"/>
      <c r="F25" s="21"/>
      <c r="G25" s="21"/>
      <c r="H25" s="22"/>
      <c r="I25" s="75">
        <v>530.4</v>
      </c>
    </row>
    <row r="26" spans="1:9" ht="45" x14ac:dyDescent="0.3">
      <c r="A26" s="20">
        <v>14</v>
      </c>
      <c r="B26" s="46" t="s">
        <v>14</v>
      </c>
      <c r="C26" s="37" t="s">
        <v>7</v>
      </c>
      <c r="D26" s="71">
        <f>0.3666+0.662+0.147+0.412</f>
        <v>1.5875999999999999</v>
      </c>
      <c r="E26" s="21"/>
      <c r="F26" s="21"/>
      <c r="G26" s="21"/>
      <c r="H26" s="22"/>
      <c r="I26" s="76">
        <v>1791.6</v>
      </c>
    </row>
    <row r="27" spans="1:9" ht="30" x14ac:dyDescent="0.3">
      <c r="A27" s="20">
        <v>15</v>
      </c>
      <c r="B27" s="38" t="s">
        <v>15</v>
      </c>
      <c r="C27" s="37" t="s">
        <v>43</v>
      </c>
      <c r="D27" s="73">
        <f>75.8+42.6</f>
        <v>118.4</v>
      </c>
      <c r="E27" s="21"/>
      <c r="F27" s="21"/>
      <c r="G27" s="21"/>
      <c r="H27" s="22"/>
      <c r="I27" s="76">
        <v>2449.4</v>
      </c>
    </row>
    <row r="28" spans="1:9" ht="30" x14ac:dyDescent="0.3">
      <c r="A28" s="20">
        <v>16</v>
      </c>
      <c r="B28" s="40" t="s">
        <v>16</v>
      </c>
      <c r="C28" s="44" t="s">
        <v>43</v>
      </c>
      <c r="D28" s="74">
        <v>4.08</v>
      </c>
      <c r="E28" s="21"/>
      <c r="F28" s="21"/>
      <c r="G28" s="21"/>
      <c r="H28" s="22"/>
      <c r="I28" s="75">
        <v>379.1</v>
      </c>
    </row>
    <row r="29" spans="1:9" ht="30" x14ac:dyDescent="0.3">
      <c r="A29" s="20">
        <v>17</v>
      </c>
      <c r="B29" s="40" t="s">
        <v>46</v>
      </c>
      <c r="C29" s="44" t="s">
        <v>43</v>
      </c>
      <c r="D29" s="74">
        <v>4.08</v>
      </c>
      <c r="E29" s="21"/>
      <c r="F29" s="21"/>
      <c r="G29" s="21"/>
      <c r="H29" s="22"/>
      <c r="I29" s="75">
        <v>6.3</v>
      </c>
    </row>
    <row r="30" spans="1:9" ht="45" x14ac:dyDescent="0.3">
      <c r="A30" s="20">
        <v>18</v>
      </c>
      <c r="B30" s="38" t="s">
        <v>17</v>
      </c>
      <c r="C30" s="54" t="s">
        <v>43</v>
      </c>
      <c r="D30" s="73">
        <v>2.6</v>
      </c>
      <c r="E30" s="21"/>
      <c r="F30" s="21"/>
      <c r="G30" s="21"/>
      <c r="H30" s="22"/>
      <c r="I30" s="75">
        <v>133.30000000000001</v>
      </c>
    </row>
    <row r="31" spans="1:9" ht="45" x14ac:dyDescent="0.3">
      <c r="A31" s="20">
        <v>19</v>
      </c>
      <c r="B31" s="38" t="s">
        <v>18</v>
      </c>
      <c r="C31" s="54" t="s">
        <v>44</v>
      </c>
      <c r="D31" s="73">
        <f>5.25-2.6</f>
        <v>2.65</v>
      </c>
      <c r="E31" s="21"/>
      <c r="F31" s="21"/>
      <c r="G31" s="21"/>
      <c r="H31" s="22"/>
      <c r="I31" s="75">
        <v>116.1</v>
      </c>
    </row>
    <row r="32" spans="1:9" ht="30" x14ac:dyDescent="0.3">
      <c r="A32" s="20">
        <v>20</v>
      </c>
      <c r="B32" s="41" t="s">
        <v>19</v>
      </c>
      <c r="C32" s="54" t="s">
        <v>43</v>
      </c>
      <c r="D32" s="69">
        <f>7.1*0.3</f>
        <v>2.13</v>
      </c>
      <c r="E32" s="50"/>
      <c r="F32" s="50"/>
      <c r="G32" s="21"/>
      <c r="H32" s="22"/>
      <c r="I32" s="75">
        <v>23.7</v>
      </c>
    </row>
    <row r="33" spans="1:12" ht="30" x14ac:dyDescent="0.3">
      <c r="A33" s="20">
        <v>21</v>
      </c>
      <c r="B33" s="38" t="s">
        <v>20</v>
      </c>
      <c r="C33" s="37" t="s">
        <v>39</v>
      </c>
      <c r="D33" s="68">
        <v>2.69</v>
      </c>
      <c r="E33" s="21"/>
      <c r="F33" s="21"/>
      <c r="G33" s="21"/>
      <c r="H33" s="22"/>
      <c r="I33" s="75">
        <v>206.7</v>
      </c>
    </row>
    <row r="34" spans="1:12" ht="13.9" customHeight="1" x14ac:dyDescent="0.3">
      <c r="A34" s="20">
        <v>22</v>
      </c>
      <c r="B34" s="38" t="s">
        <v>21</v>
      </c>
      <c r="C34" s="37" t="s">
        <v>0</v>
      </c>
      <c r="D34" s="68">
        <v>31.2</v>
      </c>
      <c r="E34" s="21"/>
      <c r="F34" s="21"/>
      <c r="G34" s="21"/>
      <c r="H34" s="22"/>
      <c r="I34" s="75">
        <v>226.9</v>
      </c>
    </row>
    <row r="35" spans="1:12" x14ac:dyDescent="0.3">
      <c r="A35" s="24"/>
      <c r="B35" s="28" t="s">
        <v>22</v>
      </c>
      <c r="C35" s="25"/>
      <c r="D35" s="70"/>
      <c r="E35" s="26"/>
      <c r="F35" s="26"/>
      <c r="G35" s="26"/>
      <c r="H35" s="26"/>
      <c r="I35" s="27">
        <f>SUM(I13:I34)</f>
        <v>7761.5</v>
      </c>
    </row>
    <row r="36" spans="1:12" x14ac:dyDescent="0.3">
      <c r="A36" s="16"/>
      <c r="B36" s="29" t="s">
        <v>40</v>
      </c>
      <c r="C36" s="14"/>
      <c r="D36" s="30"/>
      <c r="E36" s="15"/>
      <c r="F36" s="15"/>
      <c r="G36" s="15"/>
      <c r="H36" s="15"/>
      <c r="I36" s="45">
        <f>I35*C36</f>
        <v>0</v>
      </c>
    </row>
    <row r="37" spans="1:12" x14ac:dyDescent="0.3">
      <c r="A37" s="24"/>
      <c r="B37" s="28" t="s">
        <v>41</v>
      </c>
      <c r="C37" s="31"/>
      <c r="D37" s="70"/>
      <c r="E37" s="26"/>
      <c r="F37" s="26"/>
      <c r="G37" s="26"/>
      <c r="H37" s="26"/>
      <c r="I37" s="27">
        <f>SUM(I35:I36)</f>
        <v>7761.5</v>
      </c>
    </row>
    <row r="38" spans="1:12" x14ac:dyDescent="0.3">
      <c r="A38" s="16"/>
      <c r="B38" s="29" t="s">
        <v>42</v>
      </c>
      <c r="C38" s="30"/>
      <c r="D38" s="30"/>
      <c r="E38" s="15"/>
      <c r="F38" s="15"/>
      <c r="G38" s="15"/>
      <c r="H38" s="15"/>
      <c r="I38" s="45">
        <f>I37*C38</f>
        <v>0</v>
      </c>
    </row>
    <row r="39" spans="1:12" x14ac:dyDescent="0.3">
      <c r="A39" s="24"/>
      <c r="B39" s="28" t="s">
        <v>22</v>
      </c>
      <c r="C39" s="25"/>
      <c r="D39" s="70"/>
      <c r="E39" s="26"/>
      <c r="F39" s="26"/>
      <c r="G39" s="26"/>
      <c r="H39" s="26"/>
      <c r="I39" s="27">
        <f>SUM(I37:I38)</f>
        <v>7761.5</v>
      </c>
      <c r="L39" s="51"/>
    </row>
  </sheetData>
  <mergeCells count="5">
    <mergeCell ref="C3:I3"/>
    <mergeCell ref="A9:A10"/>
    <mergeCell ref="B9:B10"/>
    <mergeCell ref="C4:F4"/>
    <mergeCell ref="E9:G9"/>
  </mergeCells>
  <pageMargins left="0.25" right="0.25" top="0.75" bottom="0.75" header="0.3" footer="0.3"/>
  <pageSetup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միայն-պոմպի-շին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Sedrak  Shlepchyan</dc:creator>
  <cp:lastModifiedBy>user16</cp:lastModifiedBy>
  <cp:lastPrinted>2023-12-04T12:59:19Z</cp:lastPrinted>
  <dcterms:created xsi:type="dcterms:W3CDTF">2023-10-26T08:17:48Z</dcterms:created>
  <dcterms:modified xsi:type="dcterms:W3CDTF">2023-12-04T12:59:21Z</dcterms:modified>
</cp:coreProperties>
</file>